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_SS\OneDrive - Roblon\Dokumenter\Marketing\Gotcha projekt\Web\"/>
    </mc:Choice>
  </mc:AlternateContent>
  <xr:revisionPtr revIDLastSave="0" documentId="13_ncr:1_{45782757-3404-432E-B8F4-80A1C97303A1}" xr6:coauthVersionLast="47" xr6:coauthVersionMax="47" xr10:uidLastSave="{00000000-0000-0000-0000-000000000000}"/>
  <bookViews>
    <workbookView xWindow="-120" yWindow="-120" windowWidth="29040" windowHeight="15840" xr2:uid="{5D6B8F35-F93C-47DA-8382-3ACBADAB3F5E}"/>
  </bookViews>
  <sheets>
    <sheet name="Quarterl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2" l="1"/>
  <c r="G49" i="2" l="1"/>
  <c r="I52" i="2"/>
  <c r="H52" i="2"/>
  <c r="G52" i="2"/>
  <c r="H49" i="2"/>
  <c r="I49" i="2"/>
  <c r="J49" i="2"/>
  <c r="K49" i="2"/>
  <c r="G38" i="2"/>
  <c r="G37" i="2"/>
  <c r="G36" i="2"/>
  <c r="G35" i="2"/>
  <c r="H38" i="2"/>
  <c r="H37" i="2"/>
  <c r="H36" i="2"/>
  <c r="H35" i="2"/>
  <c r="I38" i="2"/>
  <c r="I37" i="2"/>
  <c r="I36" i="2"/>
  <c r="I35" i="2"/>
  <c r="J38" i="2"/>
  <c r="J37" i="2"/>
  <c r="J36" i="2"/>
  <c r="J35" i="2"/>
  <c r="K36" i="2"/>
  <c r="K35" i="2"/>
  <c r="K38" i="2"/>
  <c r="K37" i="2"/>
  <c r="P45" i="2"/>
  <c r="S49" i="2"/>
  <c r="Y49" i="2" l="1"/>
  <c r="X49" i="2"/>
  <c r="W48" i="2"/>
  <c r="W49" i="2" s="1"/>
  <c r="W50" i="2"/>
  <c r="X52" i="2" l="1"/>
  <c r="W52" i="2"/>
  <c r="X45" i="2"/>
  <c r="W45" i="2"/>
  <c r="X40" i="2"/>
  <c r="W40" i="2"/>
  <c r="X38" i="2"/>
  <c r="W38" i="2"/>
  <c r="X37" i="2"/>
  <c r="W37" i="2"/>
  <c r="W36" i="2"/>
  <c r="W35" i="2"/>
</calcChain>
</file>

<file path=xl/sharedStrings.xml><?xml version="1.0" encoding="utf-8"?>
<sst xmlns="http://schemas.openxmlformats.org/spreadsheetml/2006/main" count="109" uniqueCount="78">
  <si>
    <t>Balance sheet:</t>
  </si>
  <si>
    <t>Total assets</t>
  </si>
  <si>
    <t>Working capital</t>
  </si>
  <si>
    <t>Cash flows:</t>
  </si>
  <si>
    <t>Cash flow from operating activities</t>
  </si>
  <si>
    <t>Cash flow from investment activities</t>
  </si>
  <si>
    <t>Cash flow from financing activities</t>
  </si>
  <si>
    <t>Revenue</t>
  </si>
  <si>
    <t>Income statement:</t>
  </si>
  <si>
    <t>Gross profit</t>
  </si>
  <si>
    <t>Profit/loss before tax from continuing operations</t>
  </si>
  <si>
    <t>Profit/loss for the period</t>
  </si>
  <si>
    <t>Profit/loss for the period from continuing operations</t>
  </si>
  <si>
    <t>Profit/loss for the period from discontinued operations</t>
  </si>
  <si>
    <t>Cash and securities</t>
  </si>
  <si>
    <t>Equity</t>
  </si>
  <si>
    <t>Of which investment in marketable securities</t>
  </si>
  <si>
    <t>Of which investment in property, plant and equipment</t>
  </si>
  <si>
    <t>Ratios</t>
  </si>
  <si>
    <t>Book-to-bill ratio</t>
  </si>
  <si>
    <t>Unit</t>
  </si>
  <si>
    <t>DKKm</t>
  </si>
  <si>
    <t>%</t>
  </si>
  <si>
    <t>Revenue growth</t>
  </si>
  <si>
    <t>Gross margin</t>
  </si>
  <si>
    <t>EBIT margin</t>
  </si>
  <si>
    <t xml:space="preserve">ROIC/return on average invested capital </t>
  </si>
  <si>
    <t>Equity ratio</t>
  </si>
  <si>
    <t>Return on equity</t>
  </si>
  <si>
    <t>Employees</t>
  </si>
  <si>
    <t>Average no. of full-time employees</t>
  </si>
  <si>
    <t>Gross profit per full-time employee</t>
  </si>
  <si>
    <t>Per share ratios</t>
  </si>
  <si>
    <t>Price/earnings ration (PE)</t>
  </si>
  <si>
    <t>Book value of shares</t>
  </si>
  <si>
    <t>Market price/book value</t>
  </si>
  <si>
    <t>No.</t>
  </si>
  <si>
    <t>DKK</t>
  </si>
  <si>
    <t>Market price per share</t>
  </si>
  <si>
    <t>Q1 2016/17</t>
  </si>
  <si>
    <t>Q2 2016/17</t>
  </si>
  <si>
    <t>Q3 2016/17</t>
  </si>
  <si>
    <t>Q4 2016/17</t>
  </si>
  <si>
    <t>Q1 2017/18</t>
  </si>
  <si>
    <t>Q2 2017/18</t>
  </si>
  <si>
    <t>Q3 2017/18</t>
  </si>
  <si>
    <t>Invested capital</t>
  </si>
  <si>
    <t>Earnings per DKK 20 share (EPS)</t>
  </si>
  <si>
    <t>Orders</t>
  </si>
  <si>
    <t>Order intake</t>
  </si>
  <si>
    <t>Orderbook</t>
  </si>
  <si>
    <t>Financial highlights and rations - Roblon Group</t>
  </si>
  <si>
    <t>Q4    2017/18</t>
  </si>
  <si>
    <t>See definitions of financial ratios in the annual report.</t>
  </si>
  <si>
    <t>Q1    2018/19</t>
  </si>
  <si>
    <t>Q2    2018/19</t>
  </si>
  <si>
    <t>Q3    2018/19</t>
  </si>
  <si>
    <t>Q4    2018/19</t>
  </si>
  <si>
    <t>Q1    2019/20</t>
  </si>
  <si>
    <t>Q2    2019/20</t>
  </si>
  <si>
    <t>Net financial items</t>
  </si>
  <si>
    <t>Cash flows for the period</t>
  </si>
  <si>
    <t>Q3    2019/20</t>
  </si>
  <si>
    <t>Q4    2019/20</t>
  </si>
  <si>
    <t>Q1    2020/21</t>
  </si>
  <si>
    <t>Q2    2020/21</t>
  </si>
  <si>
    <t>Q3    2020/21</t>
  </si>
  <si>
    <t>Q4    2020/21</t>
  </si>
  <si>
    <t>Q1 2021/22</t>
  </si>
  <si>
    <t>Special items</t>
  </si>
  <si>
    <t>Q2 2021/22</t>
  </si>
  <si>
    <t>Q3 2021/22</t>
  </si>
  <si>
    <t>Q4 2021/22</t>
  </si>
  <si>
    <t>Operating profit/loss before special items (EBIT)</t>
  </si>
  <si>
    <t>Q1 2022/23</t>
  </si>
  <si>
    <t>Q4 2022/23</t>
  </si>
  <si>
    <t>Q3 2022/23</t>
  </si>
  <si>
    <t>Q2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</si>
</sst>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_ ;_ @_ "/>
    <numFmt numFmtId="168" formatCode="_ * #,##0.0_ ;_ * \-#,##0.0_ ;_ * &quot;-&quot;??_ ;_ @_ "/>
    <numFmt numFmtId="169" formatCode="_ * #,##0_ ;_ * \-#,##0_ ;_ * &quot;-&quot;??_ ;_ @_ "/>
    <numFmt numFmtId="170" formatCode="_-* #,##0.0\ _k_r_._-;\-* #,##0.0\ _k_r_._-;_-* &quot;-&quot;?\ _k_r_._-;_-@_-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58595B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2" fillId="3" borderId="0" xfId="0" applyFont="1" applyFill="1"/>
    <xf numFmtId="0" fontId="4" fillId="2" borderId="0" xfId="0" applyFont="1" applyFill="1" applyAlignment="1">
      <alignment horizontal="left" vertical="top" wrapText="1" indent="1"/>
    </xf>
    <xf numFmtId="0" fontId="4" fillId="2" borderId="0" xfId="0" applyFont="1" applyFill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5" fontId="1" fillId="2" borderId="0" xfId="0" applyNumberFormat="1" applyFont="1" applyFill="1" applyAlignment="1">
      <alignment vertical="center" wrapText="1"/>
    </xf>
    <xf numFmtId="165" fontId="3" fillId="2" borderId="0" xfId="0" applyNumberFormat="1" applyFont="1" applyFill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vertical="center" wrapText="1"/>
    </xf>
    <xf numFmtId="165" fontId="3" fillId="2" borderId="0" xfId="0" applyNumberFormat="1" applyFont="1" applyFill="1" applyAlignment="1">
      <alignment vertical="top" wrapText="1"/>
    </xf>
    <xf numFmtId="165" fontId="3" fillId="3" borderId="2" xfId="0" applyNumberFormat="1" applyFont="1" applyFill="1" applyBorder="1" applyAlignment="1">
      <alignment vertical="center" wrapText="1"/>
    </xf>
    <xf numFmtId="165" fontId="2" fillId="3" borderId="0" xfId="0" applyNumberFormat="1" applyFont="1" applyFill="1"/>
    <xf numFmtId="165" fontId="2" fillId="0" borderId="0" xfId="0" applyNumberFormat="1" applyFont="1"/>
    <xf numFmtId="165" fontId="5" fillId="3" borderId="0" xfId="0" applyNumberFormat="1" applyFont="1" applyFill="1"/>
    <xf numFmtId="3" fontId="3" fillId="2" borderId="0" xfId="0" applyNumberFormat="1" applyFont="1" applyFill="1" applyAlignment="1">
      <alignment vertical="center" wrapText="1"/>
    </xf>
    <xf numFmtId="166" fontId="3" fillId="2" borderId="0" xfId="0" applyNumberFormat="1" applyFont="1" applyFill="1" applyAlignment="1">
      <alignment vertical="center" wrapText="1"/>
    </xf>
    <xf numFmtId="165" fontId="0" fillId="0" borderId="0" xfId="0" applyNumberFormat="1"/>
    <xf numFmtId="167" fontId="3" fillId="2" borderId="0" xfId="1" applyNumberFormat="1" applyFont="1" applyFill="1" applyAlignment="1">
      <alignment vertical="center" wrapText="1"/>
    </xf>
    <xf numFmtId="166" fontId="3" fillId="2" borderId="2" xfId="0" applyNumberFormat="1" applyFont="1" applyFill="1" applyBorder="1" applyAlignment="1">
      <alignment vertical="center" wrapText="1"/>
    </xf>
    <xf numFmtId="166" fontId="3" fillId="3" borderId="2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center" wrapText="1"/>
    </xf>
    <xf numFmtId="166" fontId="7" fillId="2" borderId="0" xfId="0" applyNumberFormat="1" applyFont="1" applyFill="1" applyAlignment="1">
      <alignment vertical="center" wrapText="1"/>
    </xf>
    <xf numFmtId="165" fontId="7" fillId="2" borderId="0" xfId="0" applyNumberFormat="1" applyFont="1" applyFill="1" applyAlignment="1">
      <alignment vertical="center" wrapText="1"/>
    </xf>
    <xf numFmtId="0" fontId="8" fillId="0" borderId="0" xfId="0" applyFont="1"/>
    <xf numFmtId="168" fontId="3" fillId="2" borderId="0" xfId="1" applyNumberFormat="1" applyFont="1" applyFill="1" applyAlignment="1">
      <alignment vertical="center" wrapText="1"/>
    </xf>
    <xf numFmtId="168" fontId="1" fillId="2" borderId="0" xfId="1" applyNumberFormat="1" applyFont="1" applyFill="1" applyAlignment="1">
      <alignment horizontal="center" vertical="center" wrapText="1"/>
    </xf>
    <xf numFmtId="168" fontId="1" fillId="2" borderId="1" xfId="1" applyNumberFormat="1" applyFont="1" applyFill="1" applyBorder="1" applyAlignment="1">
      <alignment vertical="top" wrapText="1"/>
    </xf>
    <xf numFmtId="168" fontId="1" fillId="2" borderId="0" xfId="1" applyNumberFormat="1" applyFont="1" applyFill="1" applyBorder="1" applyAlignment="1">
      <alignment vertical="top" wrapText="1"/>
    </xf>
    <xf numFmtId="168" fontId="3" fillId="2" borderId="2" xfId="1" applyNumberFormat="1" applyFont="1" applyFill="1" applyBorder="1" applyAlignment="1">
      <alignment vertical="center" wrapText="1"/>
    </xf>
    <xf numFmtId="168" fontId="3" fillId="2" borderId="0" xfId="1" applyNumberFormat="1" applyFont="1" applyFill="1" applyAlignment="1">
      <alignment vertical="top" wrapText="1"/>
    </xf>
    <xf numFmtId="168" fontId="1" fillId="2" borderId="0" xfId="1" applyNumberFormat="1" applyFont="1" applyFill="1" applyAlignment="1">
      <alignment vertical="top" wrapText="1"/>
    </xf>
    <xf numFmtId="168" fontId="4" fillId="2" borderId="0" xfId="1" applyNumberFormat="1" applyFont="1" applyFill="1" applyAlignment="1">
      <alignment vertical="center" wrapText="1"/>
    </xf>
    <xf numFmtId="168" fontId="1" fillId="2" borderId="0" xfId="1" applyNumberFormat="1" applyFont="1" applyFill="1" applyAlignment="1">
      <alignment vertical="center" wrapText="1"/>
    </xf>
    <xf numFmtId="168" fontId="7" fillId="2" borderId="0" xfId="1" applyNumberFormat="1" applyFont="1" applyFill="1" applyAlignment="1">
      <alignment vertical="center" wrapText="1"/>
    </xf>
    <xf numFmtId="168" fontId="3" fillId="3" borderId="2" xfId="1" applyNumberFormat="1" applyFont="1" applyFill="1" applyBorder="1" applyAlignment="1">
      <alignment vertical="center" wrapText="1"/>
    </xf>
    <xf numFmtId="168" fontId="2" fillId="3" borderId="0" xfId="1" applyNumberFormat="1" applyFont="1" applyFill="1"/>
    <xf numFmtId="166" fontId="4" fillId="2" borderId="0" xfId="0" applyNumberFormat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168" fontId="7" fillId="2" borderId="2" xfId="1" applyNumberFormat="1" applyFont="1" applyFill="1" applyBorder="1" applyAlignment="1">
      <alignment vertical="center" wrapText="1"/>
    </xf>
    <xf numFmtId="168" fontId="9" fillId="2" borderId="0" xfId="1" applyNumberFormat="1" applyFont="1" applyFill="1" applyAlignment="1">
      <alignment vertical="center" wrapText="1"/>
    </xf>
    <xf numFmtId="169" fontId="3" fillId="2" borderId="0" xfId="0" applyNumberFormat="1" applyFont="1" applyFill="1" applyAlignment="1">
      <alignment vertical="center" wrapText="1"/>
    </xf>
    <xf numFmtId="166" fontId="7" fillId="3" borderId="2" xfId="0" applyNumberFormat="1" applyFont="1" applyFill="1" applyBorder="1"/>
    <xf numFmtId="166" fontId="10" fillId="3" borderId="0" xfId="0" applyNumberFormat="1" applyFont="1" applyFill="1"/>
    <xf numFmtId="165" fontId="3" fillId="3" borderId="0" xfId="0" applyNumberFormat="1" applyFont="1" applyFill="1" applyAlignment="1">
      <alignment vertical="center" wrapText="1"/>
    </xf>
    <xf numFmtId="168" fontId="7" fillId="2" borderId="0" xfId="1" applyNumberFormat="1" applyFont="1" applyFill="1" applyBorder="1" applyAlignment="1">
      <alignment vertical="center" wrapText="1"/>
    </xf>
    <xf numFmtId="168" fontId="3" fillId="2" borderId="0" xfId="1" applyNumberFormat="1" applyFont="1" applyFill="1" applyBorder="1" applyAlignment="1">
      <alignment vertical="center" wrapText="1"/>
    </xf>
    <xf numFmtId="168" fontId="3" fillId="0" borderId="0" xfId="1" applyNumberFormat="1" applyFont="1" applyFill="1" applyBorder="1" applyAlignment="1">
      <alignment vertical="center" wrapText="1"/>
    </xf>
    <xf numFmtId="170" fontId="3" fillId="2" borderId="0" xfId="0" applyNumberFormat="1" applyFont="1" applyFill="1" applyAlignment="1">
      <alignment horizontal="right" vertical="center" wrapText="1"/>
    </xf>
    <xf numFmtId="170" fontId="3" fillId="2" borderId="2" xfId="0" applyNumberFormat="1" applyFont="1" applyFill="1" applyBorder="1" applyAlignment="1">
      <alignment horizontal="right" vertical="center" wrapText="1"/>
    </xf>
    <xf numFmtId="168" fontId="3" fillId="2" borderId="0" xfId="1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2" xfId="0" applyFont="1" applyFill="1" applyBorder="1" applyAlignment="1">
      <alignment horizontal="right" vertical="center" wrapText="1"/>
    </xf>
    <xf numFmtId="166" fontId="3" fillId="2" borderId="0" xfId="0" applyNumberFormat="1" applyFont="1" applyFill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8" fontId="7" fillId="2" borderId="0" xfId="1" applyNumberFormat="1" applyFont="1" applyFill="1" applyAlignment="1">
      <alignment horizontal="right" vertical="center" wrapText="1"/>
    </xf>
    <xf numFmtId="170" fontId="4" fillId="2" borderId="0" xfId="0" applyNumberFormat="1" applyFont="1" applyFill="1" applyAlignment="1">
      <alignment horizontal="right" vertical="center" wrapText="1"/>
    </xf>
    <xf numFmtId="166" fontId="0" fillId="0" borderId="0" xfId="0" applyNumberFormat="1"/>
    <xf numFmtId="165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righ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85F8-3773-4962-AF26-B34C33D49DC4}">
  <dimension ref="A1:AH57"/>
  <sheetViews>
    <sheetView tabSelected="1" zoomScale="85" zoomScaleNormal="85" workbookViewId="0">
      <selection activeCell="AG18" sqref="AG18"/>
    </sheetView>
  </sheetViews>
  <sheetFormatPr defaultRowHeight="15" x14ac:dyDescent="0.25"/>
  <cols>
    <col min="1" max="1" width="50.85546875" style="1" customWidth="1"/>
    <col min="2" max="2" width="6.5703125" style="1" bestFit="1" customWidth="1"/>
    <col min="3" max="5" width="7.5703125" style="1" customWidth="1"/>
    <col min="6" max="6" width="7.5703125" style="1" bestFit="1" customWidth="1"/>
    <col min="7" max="10" width="7.7109375" style="1" customWidth="1"/>
    <col min="11" max="11" width="7.7109375" style="72" customWidth="1"/>
    <col min="12" max="23" width="7.7109375" style="1" customWidth="1"/>
    <col min="24" max="30" width="7.7109375" style="24" customWidth="1"/>
  </cols>
  <sheetData>
    <row r="1" spans="1:34" ht="15" customHeight="1" x14ac:dyDescent="0.25">
      <c r="A1" s="77" t="s">
        <v>51</v>
      </c>
      <c r="B1" s="78" t="s">
        <v>20</v>
      </c>
      <c r="C1" s="78" t="s">
        <v>75</v>
      </c>
      <c r="D1" s="78" t="s">
        <v>76</v>
      </c>
      <c r="E1" s="78" t="s">
        <v>77</v>
      </c>
      <c r="F1" s="78" t="s">
        <v>74</v>
      </c>
      <c r="G1" s="78" t="s">
        <v>72</v>
      </c>
      <c r="H1" s="78" t="s">
        <v>71</v>
      </c>
      <c r="I1" s="78" t="s">
        <v>70</v>
      </c>
      <c r="J1" s="78" t="s">
        <v>68</v>
      </c>
      <c r="K1" s="79" t="s">
        <v>67</v>
      </c>
      <c r="L1" s="76" t="s">
        <v>66</v>
      </c>
      <c r="M1" s="76" t="s">
        <v>65</v>
      </c>
      <c r="N1" s="76" t="s">
        <v>64</v>
      </c>
      <c r="O1" s="76" t="s">
        <v>63</v>
      </c>
      <c r="P1" s="76" t="s">
        <v>62</v>
      </c>
      <c r="Q1" s="76" t="s">
        <v>59</v>
      </c>
      <c r="R1" s="76" t="s">
        <v>58</v>
      </c>
      <c r="S1" s="76" t="s">
        <v>57</v>
      </c>
      <c r="T1" s="76" t="s">
        <v>56</v>
      </c>
      <c r="U1" s="76" t="s">
        <v>55</v>
      </c>
      <c r="V1" s="76" t="s">
        <v>54</v>
      </c>
      <c r="W1" s="76" t="s">
        <v>52</v>
      </c>
      <c r="X1" s="76" t="s">
        <v>45</v>
      </c>
      <c r="Y1" s="76" t="s">
        <v>44</v>
      </c>
      <c r="Z1" s="76" t="s">
        <v>43</v>
      </c>
      <c r="AA1" s="76" t="s">
        <v>42</v>
      </c>
      <c r="AB1" s="76" t="s">
        <v>41</v>
      </c>
      <c r="AC1" s="76" t="s">
        <v>40</v>
      </c>
      <c r="AD1" s="76" t="s">
        <v>39</v>
      </c>
    </row>
    <row r="2" spans="1:34" ht="15" customHeight="1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9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4" x14ac:dyDescent="0.25">
      <c r="A3" s="2" t="s">
        <v>48</v>
      </c>
      <c r="B3" s="3"/>
      <c r="C3" s="3"/>
      <c r="D3" s="3"/>
      <c r="E3" s="3"/>
      <c r="F3" s="3"/>
      <c r="G3" s="3"/>
      <c r="H3" s="3"/>
      <c r="I3" s="3"/>
      <c r="J3" s="3"/>
      <c r="K3" s="6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6"/>
      <c r="X3" s="16"/>
      <c r="Y3" s="16"/>
      <c r="Z3" s="16"/>
      <c r="AA3" s="16"/>
      <c r="AB3" s="16"/>
      <c r="AC3" s="16"/>
      <c r="AD3" s="16"/>
    </row>
    <row r="4" spans="1:34" x14ac:dyDescent="0.25">
      <c r="A4" s="11" t="s">
        <v>49</v>
      </c>
      <c r="B4" s="6" t="s">
        <v>21</v>
      </c>
      <c r="C4" s="6">
        <v>75.599999999999994</v>
      </c>
      <c r="D4" s="6">
        <v>57.5</v>
      </c>
      <c r="E4" s="6">
        <v>75.5</v>
      </c>
      <c r="F4" s="6">
        <v>100.1</v>
      </c>
      <c r="G4" s="6">
        <v>102.3</v>
      </c>
      <c r="H4" s="27">
        <v>106</v>
      </c>
      <c r="I4" s="6">
        <v>92.3</v>
      </c>
      <c r="J4" s="6">
        <v>114.8</v>
      </c>
      <c r="K4" s="60">
        <v>76.3</v>
      </c>
      <c r="L4" s="37">
        <v>75</v>
      </c>
      <c r="M4" s="6">
        <v>58.7</v>
      </c>
      <c r="N4" s="6">
        <v>91.7</v>
      </c>
      <c r="O4" s="6">
        <v>45.7</v>
      </c>
      <c r="P4" s="6">
        <v>41.4</v>
      </c>
      <c r="Q4" s="37">
        <v>63</v>
      </c>
      <c r="R4" s="37">
        <v>92.3</v>
      </c>
      <c r="S4" s="37">
        <v>46.6</v>
      </c>
      <c r="T4" s="6">
        <v>72.3</v>
      </c>
      <c r="U4" s="6">
        <v>80.7</v>
      </c>
      <c r="V4" s="37">
        <v>51.2</v>
      </c>
      <c r="W4" s="6">
        <v>48.7</v>
      </c>
      <c r="X4" s="17">
        <v>96.2</v>
      </c>
      <c r="Y4" s="17">
        <v>33.299999999999997</v>
      </c>
      <c r="Z4" s="17">
        <v>48.7</v>
      </c>
      <c r="AA4" s="17">
        <v>49</v>
      </c>
      <c r="AB4" s="17">
        <v>79.599999999999994</v>
      </c>
      <c r="AC4" s="17">
        <v>45.9</v>
      </c>
      <c r="AD4" s="17">
        <v>45.9</v>
      </c>
      <c r="AF4" s="28"/>
      <c r="AG4" s="28"/>
      <c r="AH4" s="75"/>
    </row>
    <row r="5" spans="1:34" x14ac:dyDescent="0.25">
      <c r="A5" s="11" t="s">
        <v>50</v>
      </c>
      <c r="B5" s="6" t="s">
        <v>21</v>
      </c>
      <c r="C5" s="6">
        <v>71.3</v>
      </c>
      <c r="D5" s="6">
        <v>97.9</v>
      </c>
      <c r="E5" s="6">
        <v>118.6</v>
      </c>
      <c r="F5" s="6">
        <v>132.5</v>
      </c>
      <c r="G5" s="6">
        <v>111.8</v>
      </c>
      <c r="H5" s="6">
        <v>123.7</v>
      </c>
      <c r="I5" s="6">
        <v>103.4</v>
      </c>
      <c r="J5" s="6">
        <v>116.8</v>
      </c>
      <c r="K5" s="64">
        <v>79.7</v>
      </c>
      <c r="L5" s="37">
        <v>83</v>
      </c>
      <c r="M5" s="6">
        <v>73.099999999999994</v>
      </c>
      <c r="N5" s="6">
        <v>73.8</v>
      </c>
      <c r="O5" s="6">
        <v>24.8</v>
      </c>
      <c r="P5" s="6">
        <v>28.2</v>
      </c>
      <c r="Q5" s="37">
        <v>48.8</v>
      </c>
      <c r="R5" s="37">
        <v>54.4</v>
      </c>
      <c r="S5" s="37">
        <v>35.799999999999997</v>
      </c>
      <c r="T5" s="6">
        <v>83.1</v>
      </c>
      <c r="U5" s="6">
        <v>70.8</v>
      </c>
      <c r="V5" s="37">
        <v>50.6</v>
      </c>
      <c r="W5" s="6">
        <v>54.7</v>
      </c>
      <c r="X5" s="17">
        <v>71.400000000000006</v>
      </c>
      <c r="Y5" s="17">
        <v>23.1</v>
      </c>
      <c r="Z5" s="17">
        <v>34.4</v>
      </c>
      <c r="AA5" s="17">
        <v>48.9</v>
      </c>
      <c r="AB5" s="17">
        <v>52.7</v>
      </c>
      <c r="AC5" s="17">
        <v>33</v>
      </c>
      <c r="AD5" s="17">
        <v>40.200000000000003</v>
      </c>
      <c r="AF5" s="28"/>
      <c r="AG5" s="28"/>
    </row>
    <row r="6" spans="1:34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63"/>
      <c r="L6" s="38"/>
      <c r="M6" s="3"/>
      <c r="N6" s="3"/>
      <c r="O6" s="3"/>
      <c r="P6" s="3"/>
      <c r="Q6" s="38"/>
      <c r="R6" s="38"/>
      <c r="S6" s="38"/>
      <c r="T6" s="3"/>
      <c r="U6" s="3"/>
      <c r="V6" s="38"/>
      <c r="W6" s="3"/>
      <c r="X6" s="16"/>
      <c r="Y6" s="16"/>
      <c r="Z6" s="16"/>
      <c r="AA6" s="16"/>
      <c r="AB6" s="16"/>
      <c r="AC6" s="16"/>
      <c r="AD6" s="16"/>
    </row>
    <row r="7" spans="1:34" x14ac:dyDescent="0.25">
      <c r="A7" s="4" t="s">
        <v>8</v>
      </c>
      <c r="B7" s="4"/>
      <c r="C7" s="4"/>
      <c r="D7" s="4"/>
      <c r="E7" s="4"/>
      <c r="F7" s="4"/>
      <c r="G7" s="4"/>
      <c r="H7" s="4"/>
      <c r="I7" s="4"/>
      <c r="J7" s="4"/>
      <c r="K7" s="65"/>
      <c r="L7" s="39"/>
      <c r="M7" s="4"/>
      <c r="N7" s="4"/>
      <c r="O7" s="4"/>
      <c r="P7" s="4"/>
      <c r="Q7" s="39"/>
      <c r="R7" s="39"/>
      <c r="S7" s="39"/>
      <c r="T7" s="4"/>
      <c r="U7" s="4"/>
      <c r="V7" s="39"/>
      <c r="W7" s="4"/>
      <c r="X7" s="18"/>
      <c r="Y7" s="18"/>
      <c r="Z7" s="18"/>
      <c r="AA7" s="18"/>
      <c r="AB7" s="18"/>
      <c r="AC7" s="18"/>
      <c r="AD7" s="18"/>
    </row>
    <row r="8" spans="1:3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66"/>
      <c r="L8" s="40"/>
      <c r="M8" s="5"/>
      <c r="N8" s="5"/>
      <c r="O8" s="5"/>
      <c r="P8" s="5"/>
      <c r="Q8" s="40"/>
      <c r="R8" s="40"/>
      <c r="S8" s="40"/>
      <c r="T8" s="5"/>
      <c r="U8" s="5"/>
      <c r="V8" s="40"/>
      <c r="W8" s="5"/>
      <c r="X8" s="17"/>
      <c r="Y8" s="17"/>
      <c r="Z8" s="17"/>
      <c r="AA8" s="17"/>
      <c r="AB8" s="17"/>
      <c r="AC8" s="17"/>
      <c r="AD8" s="17"/>
    </row>
    <row r="9" spans="1:34" x14ac:dyDescent="0.25">
      <c r="A9" s="6" t="s">
        <v>7</v>
      </c>
      <c r="B9" s="6" t="s">
        <v>21</v>
      </c>
      <c r="C9" s="27">
        <v>100.00000000000004</v>
      </c>
      <c r="D9" s="6">
        <v>78.400000000000006</v>
      </c>
      <c r="E9" s="6">
        <v>90.4</v>
      </c>
      <c r="F9" s="6">
        <v>81.3</v>
      </c>
      <c r="G9" s="6">
        <v>118.89999999999999</v>
      </c>
      <c r="H9" s="6">
        <v>83.9</v>
      </c>
      <c r="I9" s="6">
        <v>99.8</v>
      </c>
      <c r="J9" s="6">
        <v>78.3</v>
      </c>
      <c r="K9" s="60">
        <v>80.5</v>
      </c>
      <c r="L9" s="37">
        <v>66.400000000000006</v>
      </c>
      <c r="M9" s="6">
        <v>60.7</v>
      </c>
      <c r="N9" s="6">
        <v>42.3</v>
      </c>
      <c r="O9" s="6">
        <v>49.8</v>
      </c>
      <c r="P9" s="6">
        <v>62.8</v>
      </c>
      <c r="Q9" s="37">
        <v>68.3</v>
      </c>
      <c r="R9" s="37">
        <v>73.7</v>
      </c>
      <c r="S9" s="37">
        <v>94.199999999999989</v>
      </c>
      <c r="T9" s="6">
        <v>60.8</v>
      </c>
      <c r="U9" s="6">
        <v>57.2</v>
      </c>
      <c r="V9" s="37">
        <v>55</v>
      </c>
      <c r="W9" s="6">
        <v>64.900000000000006</v>
      </c>
      <c r="X9" s="17">
        <v>48.4</v>
      </c>
      <c r="Y9" s="17">
        <v>44.6</v>
      </c>
      <c r="Z9" s="17">
        <v>63.9</v>
      </c>
      <c r="AA9" s="17">
        <v>52.099999999999994</v>
      </c>
      <c r="AB9" s="17">
        <v>59.8</v>
      </c>
      <c r="AC9" s="17">
        <v>52.2</v>
      </c>
      <c r="AD9" s="17">
        <v>34.5</v>
      </c>
      <c r="AF9" s="28"/>
      <c r="AG9" s="28"/>
      <c r="AH9" s="75"/>
    </row>
    <row r="10" spans="1:34" x14ac:dyDescent="0.25">
      <c r="A10" s="6" t="s">
        <v>9</v>
      </c>
      <c r="B10" s="6" t="s">
        <v>21</v>
      </c>
      <c r="C10" s="6">
        <v>48.099999999999994</v>
      </c>
      <c r="D10" s="6">
        <v>36.299999999999997</v>
      </c>
      <c r="E10" s="6">
        <v>42.2</v>
      </c>
      <c r="F10" s="6">
        <v>42.7</v>
      </c>
      <c r="G10" s="6">
        <v>52.59999999999998</v>
      </c>
      <c r="H10" s="6">
        <v>39.799999999999997</v>
      </c>
      <c r="I10" s="6">
        <v>52.3</v>
      </c>
      <c r="J10" s="6">
        <v>36.5</v>
      </c>
      <c r="K10" s="60">
        <v>39.1</v>
      </c>
      <c r="L10" s="37">
        <v>31.5</v>
      </c>
      <c r="M10" s="6">
        <v>26.4</v>
      </c>
      <c r="N10" s="6">
        <v>19.7</v>
      </c>
      <c r="O10" s="6">
        <v>19.5</v>
      </c>
      <c r="P10" s="27">
        <v>32</v>
      </c>
      <c r="Q10" s="37">
        <v>39.299999999999997</v>
      </c>
      <c r="R10" s="37">
        <v>40.299999999999997</v>
      </c>
      <c r="S10" s="37">
        <v>51.9</v>
      </c>
      <c r="T10" s="6">
        <v>29.5</v>
      </c>
      <c r="U10" s="6">
        <v>22.3</v>
      </c>
      <c r="V10" s="37">
        <v>18.899999999999999</v>
      </c>
      <c r="W10" s="6">
        <v>23.1</v>
      </c>
      <c r="X10" s="17">
        <v>19.8</v>
      </c>
      <c r="Y10" s="17">
        <v>23.5</v>
      </c>
      <c r="Z10" s="17">
        <v>31.1</v>
      </c>
      <c r="AA10" s="17">
        <v>26.699999999999996</v>
      </c>
      <c r="AB10" s="17">
        <v>28</v>
      </c>
      <c r="AC10" s="17">
        <v>31.1</v>
      </c>
      <c r="AD10" s="17">
        <v>18.8</v>
      </c>
      <c r="AF10" s="28"/>
      <c r="AG10" s="28"/>
      <c r="AH10" s="75"/>
    </row>
    <row r="11" spans="1:34" x14ac:dyDescent="0.25">
      <c r="A11" s="6" t="s">
        <v>73</v>
      </c>
      <c r="B11" s="6" t="s">
        <v>21</v>
      </c>
      <c r="C11" s="60">
        <v>0.69999999999999929</v>
      </c>
      <c r="D11" s="6">
        <v>-9.1999999999999993</v>
      </c>
      <c r="E11" s="6">
        <v>-3.9</v>
      </c>
      <c r="F11" s="60">
        <v>-3.6</v>
      </c>
      <c r="G11" s="6">
        <v>5.2000000000000011</v>
      </c>
      <c r="H11" s="6">
        <v>-8.8000000000000007</v>
      </c>
      <c r="I11" s="6">
        <v>4.0999999999999996</v>
      </c>
      <c r="J11" s="6">
        <v>-4.3</v>
      </c>
      <c r="K11" s="60">
        <v>0.6</v>
      </c>
      <c r="L11" s="37">
        <v>-5.3</v>
      </c>
      <c r="M11" s="6">
        <v>-11.6</v>
      </c>
      <c r="N11" s="6">
        <v>-16.600000000000001</v>
      </c>
      <c r="O11" s="6">
        <v>-11.6</v>
      </c>
      <c r="P11" s="27">
        <v>-4</v>
      </c>
      <c r="Q11" s="37">
        <v>47.3</v>
      </c>
      <c r="R11" s="37">
        <v>4.0999999999999996</v>
      </c>
      <c r="S11" s="37">
        <v>17.700000000000003</v>
      </c>
      <c r="T11" s="6">
        <v>-3.1</v>
      </c>
      <c r="U11" s="6">
        <v>-26.3</v>
      </c>
      <c r="V11" s="37">
        <v>-10.7</v>
      </c>
      <c r="W11" s="6">
        <v>-0.1</v>
      </c>
      <c r="X11" s="17">
        <v>-4.9000000000000004</v>
      </c>
      <c r="Y11" s="17">
        <v>0.3</v>
      </c>
      <c r="Z11" s="17">
        <v>10.5</v>
      </c>
      <c r="AA11" s="17">
        <v>0.90000000000000213</v>
      </c>
      <c r="AB11" s="17">
        <v>7.4</v>
      </c>
      <c r="AC11" s="17">
        <v>7.9</v>
      </c>
      <c r="AD11" s="17">
        <v>3.4</v>
      </c>
      <c r="AF11" s="28"/>
      <c r="AG11" s="28"/>
      <c r="AH11" s="75"/>
    </row>
    <row r="12" spans="1:34" x14ac:dyDescent="0.25">
      <c r="A12" s="6" t="s">
        <v>69</v>
      </c>
      <c r="B12" s="6" t="s">
        <v>21</v>
      </c>
      <c r="C12" s="6">
        <v>17.899999999999999</v>
      </c>
      <c r="D12" s="60">
        <v>0</v>
      </c>
      <c r="E12" s="60">
        <v>0</v>
      </c>
      <c r="F12" s="60">
        <v>0</v>
      </c>
      <c r="G12" s="6">
        <v>-1.9</v>
      </c>
      <c r="H12" s="6">
        <v>-1.3</v>
      </c>
      <c r="I12" s="6">
        <v>-0.5</v>
      </c>
      <c r="J12" s="6">
        <v>-3.1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F12" s="28"/>
      <c r="AG12" s="28"/>
      <c r="AH12" s="75"/>
    </row>
    <row r="13" spans="1:34" x14ac:dyDescent="0.25">
      <c r="A13" s="6" t="s">
        <v>60</v>
      </c>
      <c r="B13" s="6" t="s">
        <v>21</v>
      </c>
      <c r="C13" s="27">
        <v>-1.1000000000000001</v>
      </c>
      <c r="D13" s="27">
        <v>-1</v>
      </c>
      <c r="E13" s="27">
        <v>-1</v>
      </c>
      <c r="F13" s="6">
        <v>-1.9</v>
      </c>
      <c r="G13" s="6">
        <v>2.2000000000000011</v>
      </c>
      <c r="H13" s="27">
        <v>2</v>
      </c>
      <c r="I13" s="6">
        <v>2.6</v>
      </c>
      <c r="J13" s="6">
        <v>2.5</v>
      </c>
      <c r="K13" s="60">
        <v>0.6</v>
      </c>
      <c r="L13" s="37">
        <v>1.8</v>
      </c>
      <c r="M13" s="6">
        <v>0.5</v>
      </c>
      <c r="N13" s="6">
        <v>0.7</v>
      </c>
      <c r="O13" s="6">
        <v>0.6</v>
      </c>
      <c r="P13" s="6">
        <v>-0.2</v>
      </c>
      <c r="Q13" s="37">
        <v>-1.2</v>
      </c>
      <c r="R13" s="37">
        <v>0.8</v>
      </c>
      <c r="S13" s="37">
        <v>-2.7755575615628914E-16</v>
      </c>
      <c r="T13" s="6">
        <v>0.8</v>
      </c>
      <c r="U13" s="6">
        <v>1.8</v>
      </c>
      <c r="V13" s="37">
        <v>0.2</v>
      </c>
      <c r="W13" s="6">
        <v>1.5</v>
      </c>
      <c r="X13" s="17">
        <v>0.7</v>
      </c>
      <c r="Y13" s="17">
        <v>0.6</v>
      </c>
      <c r="Z13" s="17">
        <v>1</v>
      </c>
      <c r="AA13" s="17">
        <v>0.30000000000000004</v>
      </c>
      <c r="AB13" s="17">
        <v>0.1</v>
      </c>
      <c r="AC13" s="17">
        <v>0.6</v>
      </c>
      <c r="AD13" s="25">
        <v>1</v>
      </c>
      <c r="AF13" s="28"/>
      <c r="AG13" s="28"/>
      <c r="AH13" s="75"/>
    </row>
    <row r="14" spans="1:34" x14ac:dyDescent="0.25">
      <c r="A14" s="6" t="s">
        <v>10</v>
      </c>
      <c r="B14" s="6" t="s">
        <v>21</v>
      </c>
      <c r="C14" s="6">
        <v>17.600000000000001</v>
      </c>
      <c r="D14" s="6">
        <v>-10.3</v>
      </c>
      <c r="E14" s="6">
        <v>-4.9000000000000004</v>
      </c>
      <c r="F14" s="6">
        <v>-5.6</v>
      </c>
      <c r="G14" s="6">
        <v>5.7999999999999989</v>
      </c>
      <c r="H14" s="6">
        <v>-8.1</v>
      </c>
      <c r="I14" s="6">
        <v>6.2</v>
      </c>
      <c r="J14" s="6">
        <v>-5.3</v>
      </c>
      <c r="K14" s="60">
        <v>1.2</v>
      </c>
      <c r="L14" s="37">
        <v>-3.5</v>
      </c>
      <c r="M14" s="27">
        <v>-11.1</v>
      </c>
      <c r="N14" s="27">
        <v>-15.9</v>
      </c>
      <c r="O14" s="27">
        <v>-11</v>
      </c>
      <c r="P14" s="6">
        <v>-4.2</v>
      </c>
      <c r="Q14" s="37">
        <v>46.1</v>
      </c>
      <c r="R14" s="37">
        <v>4.9000000000000004</v>
      </c>
      <c r="S14" s="37">
        <v>17.600000000000001</v>
      </c>
      <c r="T14" s="6">
        <v>-2.2999999999999998</v>
      </c>
      <c r="U14" s="6">
        <v>-24.5</v>
      </c>
      <c r="V14" s="37">
        <v>-10.5</v>
      </c>
      <c r="W14" s="6">
        <v>1.4</v>
      </c>
      <c r="X14" s="17">
        <v>-4.2</v>
      </c>
      <c r="Y14" s="17">
        <v>0.9</v>
      </c>
      <c r="Z14" s="17">
        <v>11.5</v>
      </c>
      <c r="AA14" s="17">
        <v>1.2000000000000028</v>
      </c>
      <c r="AB14" s="17">
        <v>7.5</v>
      </c>
      <c r="AC14" s="17">
        <v>8.5</v>
      </c>
      <c r="AD14" s="17">
        <v>4.4000000000000004</v>
      </c>
      <c r="AF14" s="28"/>
      <c r="AG14" s="28"/>
      <c r="AH14" s="75"/>
    </row>
    <row r="15" spans="1:34" x14ac:dyDescent="0.25">
      <c r="A15" s="6" t="s">
        <v>12</v>
      </c>
      <c r="B15" s="6" t="s">
        <v>21</v>
      </c>
      <c r="C15" s="27">
        <v>11.299999999999999</v>
      </c>
      <c r="D15" s="27">
        <v>-8</v>
      </c>
      <c r="E15" s="6">
        <v>-3.7</v>
      </c>
      <c r="F15" s="6">
        <v>-4.2</v>
      </c>
      <c r="G15" s="6">
        <v>3.8999999999999995</v>
      </c>
      <c r="H15" s="6">
        <v>-6.3</v>
      </c>
      <c r="I15" s="6">
        <v>4.9000000000000004</v>
      </c>
      <c r="J15" s="6">
        <v>-4.8</v>
      </c>
      <c r="K15" s="60">
        <v>2.8</v>
      </c>
      <c r="L15" s="37">
        <v>-2.7</v>
      </c>
      <c r="M15" s="6">
        <v>-8.6</v>
      </c>
      <c r="N15" s="6">
        <v>-12.3</v>
      </c>
      <c r="O15" s="6">
        <v>-9.4</v>
      </c>
      <c r="P15" s="6">
        <v>-3.2</v>
      </c>
      <c r="Q15" s="37">
        <v>35.200000000000003</v>
      </c>
      <c r="R15" s="37">
        <v>3.9</v>
      </c>
      <c r="S15" s="37">
        <v>14.500000000000002</v>
      </c>
      <c r="T15" s="6">
        <v>-1.8</v>
      </c>
      <c r="U15" s="6">
        <v>-19.100000000000001</v>
      </c>
      <c r="V15" s="37">
        <v>-8.1999999999999993</v>
      </c>
      <c r="W15" s="6">
        <v>1.3</v>
      </c>
      <c r="X15" s="17">
        <v>-3.4</v>
      </c>
      <c r="Y15" s="17">
        <v>0.8</v>
      </c>
      <c r="Z15" s="17">
        <v>9</v>
      </c>
      <c r="AA15" s="17">
        <v>9.9999999999999645E-2</v>
      </c>
      <c r="AB15" s="17">
        <v>5.5</v>
      </c>
      <c r="AC15" s="17">
        <v>6.6</v>
      </c>
      <c r="AD15" s="17">
        <v>3.4</v>
      </c>
      <c r="AF15" s="28"/>
      <c r="AG15" s="28"/>
      <c r="AH15" s="75"/>
    </row>
    <row r="16" spans="1:34" x14ac:dyDescent="0.25">
      <c r="A16" s="6" t="s">
        <v>13</v>
      </c>
      <c r="B16" s="6" t="s">
        <v>21</v>
      </c>
      <c r="C16" s="6">
        <v>-0.1</v>
      </c>
      <c r="D16" s="60">
        <v>0</v>
      </c>
      <c r="E16" s="60">
        <v>0</v>
      </c>
      <c r="F16" s="6">
        <v>0.1</v>
      </c>
      <c r="G16" s="6">
        <v>0.10000000000000003</v>
      </c>
      <c r="H16" s="6">
        <v>0.1</v>
      </c>
      <c r="I16" s="6">
        <v>0.1</v>
      </c>
      <c r="J16" s="6">
        <v>0.2</v>
      </c>
      <c r="K16" s="60">
        <v>0</v>
      </c>
      <c r="L16" s="37">
        <v>0</v>
      </c>
      <c r="M16" s="37">
        <v>0</v>
      </c>
      <c r="N16" s="37">
        <v>0</v>
      </c>
      <c r="O16" s="6">
        <v>-0.1</v>
      </c>
      <c r="P16" s="37">
        <v>0</v>
      </c>
      <c r="Q16" s="37">
        <v>-2.2999999999999998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29">
        <v>0</v>
      </c>
      <c r="X16" s="17">
        <v>-0.3</v>
      </c>
      <c r="Y16" s="17">
        <v>7.7</v>
      </c>
      <c r="Z16" s="17">
        <v>-0.5</v>
      </c>
      <c r="AA16" s="29">
        <v>0</v>
      </c>
      <c r="AB16" s="17">
        <v>0.4</v>
      </c>
      <c r="AC16" s="17">
        <v>2.9</v>
      </c>
      <c r="AD16" s="17">
        <v>1.3</v>
      </c>
      <c r="AF16" s="28"/>
      <c r="AG16" s="28"/>
      <c r="AH16" s="75"/>
    </row>
    <row r="17" spans="1:34" x14ac:dyDescent="0.25">
      <c r="A17" s="7" t="s">
        <v>11</v>
      </c>
      <c r="B17" s="7" t="s">
        <v>21</v>
      </c>
      <c r="C17" s="30">
        <v>11.2</v>
      </c>
      <c r="D17" s="30">
        <v>-8</v>
      </c>
      <c r="E17" s="7">
        <v>-3.7</v>
      </c>
      <c r="F17" s="7">
        <v>-4.0999999999999996</v>
      </c>
      <c r="G17" s="30">
        <v>4</v>
      </c>
      <c r="H17" s="7">
        <v>-6.2</v>
      </c>
      <c r="I17" s="30">
        <v>5</v>
      </c>
      <c r="J17" s="7">
        <v>-4.5999999999999996</v>
      </c>
      <c r="K17" s="61">
        <v>2.8</v>
      </c>
      <c r="L17" s="41">
        <v>-2.7</v>
      </c>
      <c r="M17" s="7">
        <v>-8.6</v>
      </c>
      <c r="N17" s="7">
        <v>-12.3</v>
      </c>
      <c r="O17" s="7">
        <v>-9.6</v>
      </c>
      <c r="P17" s="7">
        <v>-3.2</v>
      </c>
      <c r="Q17" s="41">
        <v>32.9</v>
      </c>
      <c r="R17" s="41">
        <v>3.9</v>
      </c>
      <c r="S17" s="41">
        <v>14.500000000000002</v>
      </c>
      <c r="T17" s="7">
        <v>-1.8</v>
      </c>
      <c r="U17" s="7">
        <v>-19.100000000000001</v>
      </c>
      <c r="V17" s="41">
        <v>-8.1999999999999993</v>
      </c>
      <c r="W17" s="7">
        <v>1.2</v>
      </c>
      <c r="X17" s="19">
        <v>-3.7</v>
      </c>
      <c r="Y17" s="19">
        <v>8.5</v>
      </c>
      <c r="Z17" s="19">
        <v>8.5</v>
      </c>
      <c r="AA17" s="19">
        <v>9.9999999999999645E-2</v>
      </c>
      <c r="AB17" s="19">
        <v>5.9</v>
      </c>
      <c r="AC17" s="19">
        <v>9.5</v>
      </c>
      <c r="AD17" s="19">
        <v>4.7</v>
      </c>
      <c r="AF17" s="28"/>
      <c r="AG17" s="28"/>
      <c r="AH17" s="75"/>
    </row>
    <row r="18" spans="1:34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67"/>
      <c r="L18" s="42"/>
      <c r="M18" s="8"/>
      <c r="N18" s="8"/>
      <c r="O18" s="8"/>
      <c r="P18" s="8"/>
      <c r="Q18" s="42"/>
      <c r="R18" s="42"/>
      <c r="S18" s="42"/>
      <c r="T18" s="8"/>
      <c r="U18" s="8"/>
      <c r="V18" s="42"/>
      <c r="W18" s="8"/>
      <c r="X18" s="17"/>
      <c r="Y18" s="17"/>
      <c r="Z18" s="17"/>
      <c r="AA18" s="17"/>
      <c r="AB18" s="17"/>
      <c r="AC18" s="17"/>
      <c r="AD18" s="17"/>
    </row>
    <row r="19" spans="1:34" x14ac:dyDescent="0.2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66"/>
      <c r="L19" s="43"/>
      <c r="M19" s="5"/>
      <c r="N19" s="5"/>
      <c r="O19" s="5"/>
      <c r="P19" s="5"/>
      <c r="Q19" s="43"/>
      <c r="R19" s="43"/>
      <c r="S19" s="43"/>
      <c r="T19" s="5"/>
      <c r="U19" s="5"/>
      <c r="V19" s="43"/>
      <c r="W19" s="5"/>
      <c r="X19" s="17"/>
      <c r="Y19" s="17"/>
      <c r="Z19" s="17"/>
      <c r="AA19" s="17"/>
      <c r="AB19" s="17"/>
      <c r="AC19" s="17"/>
      <c r="AD19" s="17"/>
    </row>
    <row r="20" spans="1:34" x14ac:dyDescent="0.25">
      <c r="A20" s="6" t="s">
        <v>14</v>
      </c>
      <c r="B20" s="6" t="s">
        <v>21</v>
      </c>
      <c r="C20" s="6">
        <v>33.200000000000003</v>
      </c>
      <c r="D20" s="6">
        <v>12.5</v>
      </c>
      <c r="E20" s="6">
        <v>12.1</v>
      </c>
      <c r="F20" s="6">
        <v>8.1999999999999993</v>
      </c>
      <c r="G20" s="6">
        <v>11.9</v>
      </c>
      <c r="H20" s="6">
        <v>15.8</v>
      </c>
      <c r="I20" s="6">
        <v>13.4</v>
      </c>
      <c r="J20" s="6">
        <v>20.399999999999999</v>
      </c>
      <c r="K20" s="64">
        <v>45.7</v>
      </c>
      <c r="L20" s="37">
        <v>58.6</v>
      </c>
      <c r="M20" s="6">
        <v>61.7</v>
      </c>
      <c r="N20" s="6">
        <v>75</v>
      </c>
      <c r="O20" s="6">
        <v>83.4</v>
      </c>
      <c r="P20" s="6">
        <v>89.6</v>
      </c>
      <c r="Q20" s="46">
        <v>40.4</v>
      </c>
      <c r="R20" s="37">
        <v>39.299999999999997</v>
      </c>
      <c r="S20" s="37">
        <v>54.1</v>
      </c>
      <c r="T20" s="6">
        <v>60.7</v>
      </c>
      <c r="U20" s="6">
        <v>66.400000000000006</v>
      </c>
      <c r="V20" s="37">
        <v>96.4</v>
      </c>
      <c r="W20" s="6">
        <v>122.3</v>
      </c>
      <c r="X20" s="17">
        <v>121.8</v>
      </c>
      <c r="Y20" s="17">
        <v>116.9</v>
      </c>
      <c r="Z20" s="17">
        <v>88.6</v>
      </c>
      <c r="AA20" s="17">
        <v>100.8</v>
      </c>
      <c r="AB20" s="17">
        <v>85.3</v>
      </c>
      <c r="AC20" s="17">
        <v>73.7</v>
      </c>
      <c r="AD20" s="17">
        <v>98.2</v>
      </c>
      <c r="AF20" s="28"/>
      <c r="AG20" s="28"/>
    </row>
    <row r="21" spans="1:34" x14ac:dyDescent="0.25">
      <c r="A21" s="6" t="s">
        <v>1</v>
      </c>
      <c r="B21" s="6" t="s">
        <v>21</v>
      </c>
      <c r="C21" s="6">
        <v>368.1</v>
      </c>
      <c r="D21" s="6">
        <v>327.10000000000002</v>
      </c>
      <c r="E21" s="6">
        <v>333.8</v>
      </c>
      <c r="F21" s="6">
        <v>351.2</v>
      </c>
      <c r="G21" s="6">
        <v>373.1</v>
      </c>
      <c r="H21" s="6">
        <v>351.2</v>
      </c>
      <c r="I21" s="6">
        <v>339.8</v>
      </c>
      <c r="J21" s="6">
        <v>326.10000000000002</v>
      </c>
      <c r="K21" s="64">
        <v>279.8</v>
      </c>
      <c r="L21" s="37">
        <v>278.2</v>
      </c>
      <c r="M21" s="6">
        <v>273.5</v>
      </c>
      <c r="N21" s="6">
        <v>269.39999999999998</v>
      </c>
      <c r="O21" s="6">
        <v>284.5</v>
      </c>
      <c r="P21" s="6">
        <v>301.7</v>
      </c>
      <c r="Q21" s="46">
        <v>313.3</v>
      </c>
      <c r="R21" s="37">
        <v>271.2</v>
      </c>
      <c r="S21" s="37">
        <v>271.60000000000002</v>
      </c>
      <c r="T21" s="6">
        <v>238.1</v>
      </c>
      <c r="U21" s="6">
        <v>238.8</v>
      </c>
      <c r="V21" s="37">
        <v>262.39999999999998</v>
      </c>
      <c r="W21" s="6">
        <v>290.2</v>
      </c>
      <c r="X21" s="17">
        <v>276</v>
      </c>
      <c r="Y21" s="17">
        <v>279.89999999999998</v>
      </c>
      <c r="Z21" s="17">
        <v>286</v>
      </c>
      <c r="AA21" s="17">
        <v>306.39999999999998</v>
      </c>
      <c r="AB21" s="17">
        <v>295.3</v>
      </c>
      <c r="AC21" s="17">
        <v>297.89999999999998</v>
      </c>
      <c r="AD21" s="17">
        <v>289.7</v>
      </c>
      <c r="AF21" s="28"/>
      <c r="AG21" s="28"/>
    </row>
    <row r="22" spans="1:34" x14ac:dyDescent="0.25">
      <c r="A22" s="6" t="s">
        <v>2</v>
      </c>
      <c r="B22" s="6" t="s">
        <v>21</v>
      </c>
      <c r="C22" s="6">
        <v>141.1</v>
      </c>
      <c r="D22" s="6">
        <v>119.4</v>
      </c>
      <c r="E22" s="6">
        <v>130.4</v>
      </c>
      <c r="F22" s="6">
        <v>152.80000000000001</v>
      </c>
      <c r="G22" s="6">
        <v>155.9</v>
      </c>
      <c r="H22" s="6">
        <v>140.30000000000001</v>
      </c>
      <c r="I22" s="6">
        <v>125.6</v>
      </c>
      <c r="J22" s="6">
        <v>112.4</v>
      </c>
      <c r="K22" s="64">
        <v>100.2</v>
      </c>
      <c r="L22" s="58">
        <v>82.9</v>
      </c>
      <c r="M22" s="6">
        <v>72.900000000000006</v>
      </c>
      <c r="N22" s="6">
        <v>65.2</v>
      </c>
      <c r="O22" s="6">
        <v>73.7</v>
      </c>
      <c r="P22" s="6">
        <v>75.3</v>
      </c>
      <c r="Q22" s="57">
        <v>133.80000000000001</v>
      </c>
      <c r="R22" s="58">
        <v>91.9</v>
      </c>
      <c r="S22" s="58">
        <v>87.2</v>
      </c>
      <c r="T22" s="6">
        <v>61.5</v>
      </c>
      <c r="U22" s="6">
        <v>57.5</v>
      </c>
      <c r="V22" s="58">
        <v>51.4</v>
      </c>
      <c r="W22" s="6">
        <v>55.9</v>
      </c>
      <c r="X22" s="17">
        <v>59.5</v>
      </c>
      <c r="Y22" s="17">
        <v>66.3</v>
      </c>
      <c r="Z22" s="17">
        <v>50.9</v>
      </c>
      <c r="AA22" s="17">
        <v>80.400000000000006</v>
      </c>
      <c r="AB22" s="17">
        <v>93.7</v>
      </c>
      <c r="AC22" s="17">
        <v>98.2</v>
      </c>
      <c r="AD22" s="17">
        <v>77.5</v>
      </c>
      <c r="AF22" s="17"/>
      <c r="AG22" s="28"/>
    </row>
    <row r="23" spans="1:34" x14ac:dyDescent="0.25">
      <c r="A23" s="6" t="s">
        <v>46</v>
      </c>
      <c r="B23" s="6" t="s">
        <v>21</v>
      </c>
      <c r="C23" s="6">
        <v>174.1</v>
      </c>
      <c r="D23" s="27">
        <v>177</v>
      </c>
      <c r="E23" s="27">
        <v>189</v>
      </c>
      <c r="F23" s="6">
        <v>204.9</v>
      </c>
      <c r="G23" s="6">
        <v>206.5</v>
      </c>
      <c r="H23" s="27">
        <v>196</v>
      </c>
      <c r="I23" s="27">
        <v>206</v>
      </c>
      <c r="J23" s="6">
        <v>192.4</v>
      </c>
      <c r="K23" s="64">
        <v>167.5</v>
      </c>
      <c r="L23" s="58">
        <v>150.69999999999999</v>
      </c>
      <c r="M23" s="6">
        <v>150.80000000000001</v>
      </c>
      <c r="N23" s="6">
        <v>149.30000000000001</v>
      </c>
      <c r="O23" s="6">
        <v>159.5</v>
      </c>
      <c r="P23" s="6">
        <v>162.80000000000001</v>
      </c>
      <c r="Q23" s="57">
        <v>218.6</v>
      </c>
      <c r="R23" s="58">
        <v>177.7</v>
      </c>
      <c r="S23" s="58">
        <v>160.30000000000001</v>
      </c>
      <c r="T23" s="6">
        <v>134.6</v>
      </c>
      <c r="U23" s="6">
        <v>129.6</v>
      </c>
      <c r="V23" s="59">
        <v>130.30000000000001</v>
      </c>
      <c r="W23" s="6">
        <v>131.1</v>
      </c>
      <c r="X23" s="17">
        <v>129.9</v>
      </c>
      <c r="Y23" s="17">
        <v>138.19999999999999</v>
      </c>
      <c r="Z23" s="17">
        <v>159.69999999999999</v>
      </c>
      <c r="AA23" s="17">
        <v>160.30000000000001</v>
      </c>
      <c r="AB23" s="17">
        <v>174.3</v>
      </c>
      <c r="AC23" s="17">
        <v>179.8</v>
      </c>
      <c r="AD23" s="17">
        <v>147.74</v>
      </c>
      <c r="AF23" s="28"/>
      <c r="AG23" s="28"/>
    </row>
    <row r="24" spans="1:34" x14ac:dyDescent="0.25">
      <c r="A24" s="7" t="s">
        <v>15</v>
      </c>
      <c r="B24" s="7" t="s">
        <v>21</v>
      </c>
      <c r="C24" s="7">
        <v>209.6</v>
      </c>
      <c r="D24" s="7">
        <v>197.5</v>
      </c>
      <c r="E24" s="7">
        <v>206.5</v>
      </c>
      <c r="F24" s="7">
        <v>210.6</v>
      </c>
      <c r="G24" s="7">
        <v>218.8</v>
      </c>
      <c r="H24" s="7">
        <v>214.3</v>
      </c>
      <c r="I24" s="7">
        <v>219.9</v>
      </c>
      <c r="J24" s="7">
        <v>214.3</v>
      </c>
      <c r="K24" s="68">
        <v>217.3</v>
      </c>
      <c r="L24" s="41">
        <v>214.1</v>
      </c>
      <c r="M24" s="7">
        <v>216.4</v>
      </c>
      <c r="N24" s="7">
        <v>225.2</v>
      </c>
      <c r="O24" s="7">
        <v>238.2</v>
      </c>
      <c r="P24" s="7">
        <v>247.2</v>
      </c>
      <c r="Q24" s="51">
        <v>252.6</v>
      </c>
      <c r="R24" s="41">
        <v>219.9</v>
      </c>
      <c r="S24" s="41">
        <v>216</v>
      </c>
      <c r="T24" s="7">
        <v>201.7</v>
      </c>
      <c r="U24" s="7">
        <v>203.5</v>
      </c>
      <c r="V24" s="41">
        <v>223.9</v>
      </c>
      <c r="W24" s="7">
        <v>248.3</v>
      </c>
      <c r="X24" s="19">
        <v>246.8</v>
      </c>
      <c r="Y24" s="19">
        <v>249.2</v>
      </c>
      <c r="Z24" s="19">
        <v>242.5</v>
      </c>
      <c r="AA24" s="19">
        <v>252.4</v>
      </c>
      <c r="AB24" s="19">
        <v>252.1</v>
      </c>
      <c r="AC24" s="19">
        <v>248</v>
      </c>
      <c r="AD24" s="19">
        <v>240.6</v>
      </c>
      <c r="AF24" s="28"/>
      <c r="AG24" s="28"/>
    </row>
    <row r="25" spans="1:3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4"/>
      <c r="L25" s="37"/>
      <c r="M25" s="6"/>
      <c r="N25" s="6"/>
      <c r="O25" s="6"/>
      <c r="P25" s="6"/>
      <c r="Q25" s="46"/>
      <c r="R25" s="37"/>
      <c r="S25" s="37"/>
      <c r="T25" s="6"/>
      <c r="U25" s="6"/>
      <c r="V25" s="37"/>
      <c r="W25" s="6"/>
      <c r="X25" s="17"/>
      <c r="Y25" s="17"/>
      <c r="Z25" s="17"/>
      <c r="AA25" s="17"/>
      <c r="AB25" s="17"/>
      <c r="AC25" s="17"/>
      <c r="AD25" s="17"/>
      <c r="AF25" s="28"/>
      <c r="AG25" s="28"/>
    </row>
    <row r="26" spans="1:34" x14ac:dyDescent="0.25">
      <c r="A26" s="5" t="s">
        <v>3</v>
      </c>
      <c r="B26" s="5"/>
      <c r="C26" s="5"/>
      <c r="D26" s="5"/>
      <c r="E26" s="5"/>
      <c r="F26" s="5"/>
      <c r="G26" s="5"/>
      <c r="H26" s="5"/>
      <c r="I26" s="5"/>
      <c r="J26" s="5"/>
      <c r="K26" s="66"/>
      <c r="L26" s="43"/>
      <c r="M26" s="5"/>
      <c r="N26" s="5"/>
      <c r="O26" s="5"/>
      <c r="P26" s="5"/>
      <c r="Q26" s="43"/>
      <c r="R26" s="43"/>
      <c r="S26" s="43"/>
      <c r="T26" s="5"/>
      <c r="U26" s="5"/>
      <c r="V26" s="43"/>
      <c r="W26" s="5"/>
      <c r="X26" s="17"/>
      <c r="Y26" s="17"/>
      <c r="Z26" s="17"/>
      <c r="AA26" s="17"/>
      <c r="AB26" s="17"/>
      <c r="AC26" s="17"/>
      <c r="AD26" s="17"/>
    </row>
    <row r="27" spans="1:34" x14ac:dyDescent="0.25">
      <c r="A27" s="8" t="s">
        <v>4</v>
      </c>
      <c r="B27" s="6" t="s">
        <v>21</v>
      </c>
      <c r="C27" s="6">
        <v>-13.900000000000002</v>
      </c>
      <c r="D27" s="6">
        <v>7.3</v>
      </c>
      <c r="E27" s="6">
        <v>23.6</v>
      </c>
      <c r="F27" s="6">
        <v>0.8</v>
      </c>
      <c r="G27" s="6">
        <v>8.0999999999999979</v>
      </c>
      <c r="H27" s="6">
        <v>-16.5</v>
      </c>
      <c r="I27" s="6">
        <v>-1.7</v>
      </c>
      <c r="J27" s="6">
        <v>-16.899999999999999</v>
      </c>
      <c r="K27" s="60">
        <v>-11.000000000000002</v>
      </c>
      <c r="L27" s="37">
        <v>-9.3000000000000007</v>
      </c>
      <c r="M27" s="6">
        <v>-17.399999999999999</v>
      </c>
      <c r="N27" s="6">
        <v>-4.5999999999999996</v>
      </c>
      <c r="O27" s="6">
        <v>0.5</v>
      </c>
      <c r="P27" s="6">
        <v>55.8</v>
      </c>
      <c r="Q27" s="37">
        <v>10.1</v>
      </c>
      <c r="R27" s="37">
        <v>-0.8</v>
      </c>
      <c r="S27" s="37">
        <v>-7.3999999999999941</v>
      </c>
      <c r="T27" s="6">
        <v>-3.6</v>
      </c>
      <c r="U27" s="6">
        <v>-21.6</v>
      </c>
      <c r="V27" s="37">
        <v>-3.2</v>
      </c>
      <c r="W27" s="6">
        <v>4.4000000000000004</v>
      </c>
      <c r="X27" s="17">
        <v>8.1</v>
      </c>
      <c r="Y27" s="17">
        <v>18</v>
      </c>
      <c r="Z27" s="17">
        <v>6.6</v>
      </c>
      <c r="AA27" s="17">
        <v>21.5</v>
      </c>
      <c r="AB27" s="17">
        <v>12.4</v>
      </c>
      <c r="AC27" s="17">
        <v>2.7</v>
      </c>
      <c r="AD27" s="17">
        <v>0</v>
      </c>
      <c r="AF27" s="28"/>
      <c r="AG27" s="28"/>
      <c r="AH27" s="75"/>
    </row>
    <row r="28" spans="1:34" x14ac:dyDescent="0.25">
      <c r="A28" s="8" t="s">
        <v>5</v>
      </c>
      <c r="B28" s="6" t="s">
        <v>21</v>
      </c>
      <c r="C28" s="27">
        <v>18.5</v>
      </c>
      <c r="D28" s="27">
        <v>-5</v>
      </c>
      <c r="E28" s="6">
        <v>-5.2</v>
      </c>
      <c r="F28" s="6">
        <v>-2.8</v>
      </c>
      <c r="G28" s="6">
        <v>-7.8000000000000016</v>
      </c>
      <c r="H28" s="6">
        <v>-4.0999999999999996</v>
      </c>
      <c r="I28" s="6">
        <v>-5.5</v>
      </c>
      <c r="J28" s="6">
        <v>-7.8</v>
      </c>
      <c r="K28" s="60">
        <v>9.7999999999999989</v>
      </c>
      <c r="L28" s="37">
        <v>2.1</v>
      </c>
      <c r="M28" s="6">
        <v>-0.7</v>
      </c>
      <c r="N28" s="6">
        <v>10.6</v>
      </c>
      <c r="O28" s="6">
        <v>-5.9</v>
      </c>
      <c r="P28" s="6">
        <v>-46.8</v>
      </c>
      <c r="Q28" s="37">
        <v>-6.9</v>
      </c>
      <c r="R28" s="37">
        <v>7.9</v>
      </c>
      <c r="S28" s="37">
        <v>5.1999999999999993</v>
      </c>
      <c r="T28" s="6">
        <v>5.4</v>
      </c>
      <c r="U28" s="6">
        <v>5</v>
      </c>
      <c r="V28" s="37">
        <v>22.7</v>
      </c>
      <c r="W28" s="6">
        <v>-3.1</v>
      </c>
      <c r="X28" s="17">
        <v>-3.9</v>
      </c>
      <c r="Y28" s="17">
        <v>-30.3</v>
      </c>
      <c r="Z28" s="17">
        <v>15.1</v>
      </c>
      <c r="AA28" s="17">
        <v>-22.7</v>
      </c>
      <c r="AB28" s="17">
        <v>-14.8</v>
      </c>
      <c r="AC28" s="17">
        <v>11.6</v>
      </c>
      <c r="AD28" s="17">
        <v>-5.5</v>
      </c>
      <c r="AF28" s="28"/>
      <c r="AG28" s="28"/>
      <c r="AH28" s="75"/>
    </row>
    <row r="29" spans="1:34" ht="25.5" x14ac:dyDescent="0.25">
      <c r="A29" s="13" t="s">
        <v>16</v>
      </c>
      <c r="B29" s="14" t="s">
        <v>21</v>
      </c>
      <c r="C29" s="60">
        <v>0</v>
      </c>
      <c r="D29" s="60">
        <v>0</v>
      </c>
      <c r="E29" s="60">
        <v>0</v>
      </c>
      <c r="F29" s="60">
        <v>0</v>
      </c>
      <c r="G29" s="74">
        <v>0</v>
      </c>
      <c r="H29" s="74">
        <v>0</v>
      </c>
      <c r="I29" s="74">
        <v>0</v>
      </c>
      <c r="J29" s="14">
        <v>42.3</v>
      </c>
      <c r="K29" s="60">
        <v>12.099999999999998</v>
      </c>
      <c r="L29" s="44">
        <v>5.0999999999999996</v>
      </c>
      <c r="M29" s="14">
        <v>4.4000000000000004</v>
      </c>
      <c r="N29" s="14">
        <v>15.3</v>
      </c>
      <c r="O29" s="14">
        <v>-0.1</v>
      </c>
      <c r="P29" s="14">
        <v>-39.9</v>
      </c>
      <c r="Q29" s="44">
        <v>-0.1</v>
      </c>
      <c r="R29" s="44">
        <v>15</v>
      </c>
      <c r="S29" s="44">
        <v>11.100000000000001</v>
      </c>
      <c r="T29" s="49">
        <v>8</v>
      </c>
      <c r="U29" s="14">
        <v>12.4</v>
      </c>
      <c r="V29" s="44">
        <v>29.6</v>
      </c>
      <c r="W29" s="14">
        <v>-0.5</v>
      </c>
      <c r="X29" s="20">
        <v>0.1</v>
      </c>
      <c r="Y29" s="20">
        <v>-43.5</v>
      </c>
      <c r="Z29" s="20">
        <v>17.399999999999999</v>
      </c>
      <c r="AA29" s="17">
        <v>-16.099999999999998</v>
      </c>
      <c r="AB29" s="20">
        <v>-13.8</v>
      </c>
      <c r="AC29" s="20">
        <v>37.4</v>
      </c>
      <c r="AD29" s="20">
        <v>-0.4</v>
      </c>
      <c r="AF29" s="28"/>
      <c r="AG29" s="28"/>
      <c r="AH29" s="75"/>
    </row>
    <row r="30" spans="1:34" ht="25.5" x14ac:dyDescent="0.25">
      <c r="A30" s="13" t="s">
        <v>17</v>
      </c>
      <c r="B30" s="14" t="s">
        <v>21</v>
      </c>
      <c r="C30" s="49">
        <v>-6.0999999999999943</v>
      </c>
      <c r="D30" s="14">
        <v>-4.9000000000000004</v>
      </c>
      <c r="E30" s="49">
        <v>-5</v>
      </c>
      <c r="F30" s="49">
        <f>6.2-G30-H30-I30</f>
        <v>22.199999999999996</v>
      </c>
      <c r="G30" s="14">
        <v>-7.3999999999999986</v>
      </c>
      <c r="H30" s="14">
        <v>-3.7</v>
      </c>
      <c r="I30" s="14">
        <v>-4.9000000000000004</v>
      </c>
      <c r="J30" s="14">
        <v>-1.9</v>
      </c>
      <c r="K30" s="60">
        <v>-0.70000000000000062</v>
      </c>
      <c r="L30" s="44">
        <v>-2.8</v>
      </c>
      <c r="M30" s="14">
        <v>-4</v>
      </c>
      <c r="N30" s="14">
        <v>-3.6</v>
      </c>
      <c r="O30" s="14">
        <v>-5.5</v>
      </c>
      <c r="P30" s="14">
        <v>-6.3</v>
      </c>
      <c r="Q30" s="52">
        <v>-5.7</v>
      </c>
      <c r="R30" s="44">
        <v>-5.7</v>
      </c>
      <c r="S30" s="44">
        <v>-3.7999999999999985</v>
      </c>
      <c r="T30" s="14">
        <v>-2.2999999999999998</v>
      </c>
      <c r="U30" s="14">
        <v>-4.7</v>
      </c>
      <c r="V30" s="44">
        <v>-3.4</v>
      </c>
      <c r="W30" s="14">
        <v>-9.3000000000000007</v>
      </c>
      <c r="X30" s="20">
        <v>-1.4</v>
      </c>
      <c r="Y30" s="20">
        <v>17.600000000000001</v>
      </c>
      <c r="Z30" s="20">
        <v>-0.9</v>
      </c>
      <c r="AA30" s="17">
        <v>-6.1000000000000005</v>
      </c>
      <c r="AB30" s="20">
        <v>-0.7</v>
      </c>
      <c r="AC30" s="20">
        <v>2.4</v>
      </c>
      <c r="AD30" s="20">
        <v>-4.9000000000000004</v>
      </c>
      <c r="AF30" s="28"/>
      <c r="AG30" s="28"/>
      <c r="AH30" s="75"/>
    </row>
    <row r="31" spans="1:34" x14ac:dyDescent="0.25">
      <c r="A31" s="8" t="s">
        <v>6</v>
      </c>
      <c r="B31" s="6" t="s">
        <v>21</v>
      </c>
      <c r="C31" s="27">
        <v>16.3</v>
      </c>
      <c r="D31" s="27">
        <v>-2</v>
      </c>
      <c r="E31" s="6">
        <v>-14.5</v>
      </c>
      <c r="F31" s="6">
        <v>-1.7</v>
      </c>
      <c r="G31" s="6">
        <v>-4</v>
      </c>
      <c r="H31" s="27">
        <v>23</v>
      </c>
      <c r="I31" s="6">
        <v>0.1</v>
      </c>
      <c r="J31" s="6">
        <v>41.4</v>
      </c>
      <c r="K31" s="60">
        <v>0.49999999999999867</v>
      </c>
      <c r="L31" s="37">
        <v>8.3000000000000007</v>
      </c>
      <c r="M31" s="6">
        <v>9.1999999999999993</v>
      </c>
      <c r="N31" s="6">
        <v>-1.1000000000000001</v>
      </c>
      <c r="O31" s="6">
        <v>-1.2</v>
      </c>
      <c r="P31" s="6">
        <v>-0.5</v>
      </c>
      <c r="Q31" s="37">
        <v>-0.4</v>
      </c>
      <c r="R31" s="37">
        <v>-7.2</v>
      </c>
      <c r="S31" s="37">
        <v>6.7000000000000011</v>
      </c>
      <c r="T31" s="29">
        <v>0</v>
      </c>
      <c r="U31" s="6">
        <v>-1.9</v>
      </c>
      <c r="V31" s="37">
        <v>-16</v>
      </c>
      <c r="W31" s="29">
        <v>0</v>
      </c>
      <c r="X31" s="29">
        <v>0</v>
      </c>
      <c r="Y31" s="17">
        <v>-1.9</v>
      </c>
      <c r="Z31" s="17">
        <v>-16</v>
      </c>
      <c r="AA31" s="29">
        <v>0</v>
      </c>
      <c r="AB31" s="29">
        <v>0</v>
      </c>
      <c r="AC31" s="17">
        <v>-1.9</v>
      </c>
      <c r="AD31" s="17">
        <v>-16</v>
      </c>
      <c r="AF31" s="28"/>
      <c r="AG31" s="28"/>
      <c r="AH31" s="75"/>
    </row>
    <row r="32" spans="1:34" x14ac:dyDescent="0.25">
      <c r="A32" s="9" t="s">
        <v>61</v>
      </c>
      <c r="B32" s="7" t="s">
        <v>21</v>
      </c>
      <c r="C32" s="30">
        <v>20.799999999999997</v>
      </c>
      <c r="D32" s="7">
        <v>0.3</v>
      </c>
      <c r="E32" s="30">
        <v>4</v>
      </c>
      <c r="F32" s="7">
        <v>-3.7</v>
      </c>
      <c r="G32" s="7">
        <v>-3.7999999999999989</v>
      </c>
      <c r="H32" s="7">
        <v>2.4</v>
      </c>
      <c r="I32" s="30">
        <v>-7</v>
      </c>
      <c r="J32" s="7">
        <v>16.7</v>
      </c>
      <c r="K32" s="61">
        <v>-0.70000000000000018</v>
      </c>
      <c r="L32" s="41">
        <v>1.1000000000000001</v>
      </c>
      <c r="M32" s="7">
        <v>-8.9</v>
      </c>
      <c r="N32" s="7">
        <v>4.9000000000000004</v>
      </c>
      <c r="O32" s="7">
        <v>-6.6</v>
      </c>
      <c r="P32" s="7">
        <v>8.5</v>
      </c>
      <c r="Q32" s="41">
        <v>2.8</v>
      </c>
      <c r="R32" s="41">
        <v>-0.1</v>
      </c>
      <c r="S32" s="41">
        <v>21.7</v>
      </c>
      <c r="T32" s="7">
        <v>1.8</v>
      </c>
      <c r="U32" s="7">
        <v>-18.5</v>
      </c>
      <c r="V32" s="41">
        <v>3.5</v>
      </c>
      <c r="W32" s="7">
        <v>1.3</v>
      </c>
      <c r="X32" s="19">
        <v>4.2</v>
      </c>
      <c r="Y32" s="19">
        <v>-14.2</v>
      </c>
      <c r="Z32" s="19">
        <v>5.6999999999999993</v>
      </c>
      <c r="AA32" s="19">
        <v>-1.1999999999999997</v>
      </c>
      <c r="AB32" s="19">
        <v>-2.4</v>
      </c>
      <c r="AC32" s="19">
        <v>12.4</v>
      </c>
      <c r="AD32" s="19">
        <v>-21.5</v>
      </c>
      <c r="AF32" s="28"/>
      <c r="AG32" s="28"/>
      <c r="AH32" s="75"/>
    </row>
    <row r="33" spans="1:32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67"/>
      <c r="L33" s="42"/>
      <c r="M33" s="8"/>
      <c r="N33" s="8"/>
      <c r="O33" s="8"/>
      <c r="P33" s="8"/>
      <c r="Q33" s="42"/>
      <c r="R33" s="42"/>
      <c r="S33" s="42"/>
      <c r="T33" s="8"/>
      <c r="U33" s="8"/>
      <c r="V33" s="42"/>
      <c r="W33" s="8"/>
      <c r="X33" s="17"/>
      <c r="Y33" s="17"/>
      <c r="Z33" s="17"/>
      <c r="AA33" s="17"/>
      <c r="AB33" s="17"/>
      <c r="AC33" s="17"/>
      <c r="AD33" s="17"/>
    </row>
    <row r="34" spans="1:32" x14ac:dyDescent="0.25">
      <c r="A34" s="10" t="s">
        <v>18</v>
      </c>
      <c r="B34" s="10"/>
      <c r="C34" s="10"/>
      <c r="D34" s="10"/>
      <c r="E34" s="10"/>
      <c r="F34" s="10"/>
      <c r="G34" s="10"/>
      <c r="H34" s="10"/>
      <c r="I34" s="10"/>
      <c r="J34" s="10"/>
      <c r="K34" s="63"/>
      <c r="L34" s="45"/>
      <c r="M34" s="10"/>
      <c r="N34" s="10"/>
      <c r="O34" s="10"/>
      <c r="P34" s="10"/>
      <c r="Q34" s="45"/>
      <c r="R34" s="45"/>
      <c r="S34" s="45"/>
      <c r="T34" s="10"/>
      <c r="U34" s="10"/>
      <c r="V34" s="45"/>
      <c r="W34" s="10"/>
      <c r="X34" s="17"/>
      <c r="Y34" s="17"/>
      <c r="Z34" s="17"/>
      <c r="AA34" s="17"/>
      <c r="AB34" s="17"/>
      <c r="AC34" s="17"/>
      <c r="AD34" s="17"/>
    </row>
    <row r="35" spans="1:32" x14ac:dyDescent="0.25">
      <c r="A35" s="6" t="s">
        <v>19</v>
      </c>
      <c r="B35" s="6" t="s">
        <v>22</v>
      </c>
      <c r="C35" s="6">
        <v>75.599999999999966</v>
      </c>
      <c r="D35" s="6">
        <v>73.400000000000006</v>
      </c>
      <c r="E35" s="6">
        <v>83.5</v>
      </c>
      <c r="F35" s="6">
        <v>123.1</v>
      </c>
      <c r="G35" s="69">
        <f>G4/G9*100</f>
        <v>86.038687973086638</v>
      </c>
      <c r="H35" s="69">
        <f>H4/H9*100</f>
        <v>126.34088200238378</v>
      </c>
      <c r="I35" s="69">
        <f>I4/I9*100</f>
        <v>92.484969939879761</v>
      </c>
      <c r="J35" s="69">
        <f>J4/J9*100</f>
        <v>146.61558109833973</v>
      </c>
      <c r="K35" s="69">
        <f>K4/K9*100</f>
        <v>94.782608695652172</v>
      </c>
      <c r="L35" s="37">
        <v>113</v>
      </c>
      <c r="M35" s="27">
        <v>96.7</v>
      </c>
      <c r="N35" s="27">
        <v>216.8</v>
      </c>
      <c r="O35" s="27">
        <v>91.767068273092377</v>
      </c>
      <c r="P35" s="6">
        <v>65.900000000000006</v>
      </c>
      <c r="Q35" s="37">
        <v>92.2</v>
      </c>
      <c r="R35" s="37">
        <v>125.2</v>
      </c>
      <c r="S35" s="37">
        <v>49.469214437367306</v>
      </c>
      <c r="T35" s="6">
        <v>118.9</v>
      </c>
      <c r="U35" s="6">
        <v>141.1</v>
      </c>
      <c r="V35" s="37">
        <v>114.4</v>
      </c>
      <c r="W35" s="27">
        <f>W4/W9*100</f>
        <v>75.038520801232664</v>
      </c>
      <c r="X35" s="17">
        <v>198.8</v>
      </c>
      <c r="Y35" s="17">
        <v>74.7</v>
      </c>
      <c r="Z35" s="17">
        <v>76.2</v>
      </c>
      <c r="AA35" s="17">
        <v>94.049904030710181</v>
      </c>
      <c r="AB35" s="17">
        <v>133.1</v>
      </c>
      <c r="AC35" s="17">
        <v>87.9</v>
      </c>
      <c r="AD35" s="17">
        <v>133</v>
      </c>
      <c r="AF35" s="28"/>
    </row>
    <row r="36" spans="1:32" x14ac:dyDescent="0.25">
      <c r="A36" s="6" t="s">
        <v>23</v>
      </c>
      <c r="B36" s="6" t="s">
        <v>22</v>
      </c>
      <c r="C36" s="27">
        <v>27.551020408163314</v>
      </c>
      <c r="D36" s="6">
        <v>-6.6</v>
      </c>
      <c r="E36" s="6">
        <v>-9.4</v>
      </c>
      <c r="F36" s="6">
        <v>3.8</v>
      </c>
      <c r="G36" s="69">
        <f>(G9-H9)/H9*100</f>
        <v>41.716328963051232</v>
      </c>
      <c r="H36" s="69">
        <f>(H9-I9)/I9*100</f>
        <v>-15.931863727454902</v>
      </c>
      <c r="I36" s="69">
        <f>(I9-J9)/J9*100</f>
        <v>27.458492975734355</v>
      </c>
      <c r="J36" s="69">
        <f>(J9-K9)/K9*100</f>
        <v>-2.7329192546583889</v>
      </c>
      <c r="K36" s="69">
        <f>(K9-L9)/L9*100</f>
        <v>21.234939759036134</v>
      </c>
      <c r="L36" s="37">
        <v>5.7</v>
      </c>
      <c r="M36" s="27">
        <v>-11.1</v>
      </c>
      <c r="N36" s="27">
        <v>-42.6</v>
      </c>
      <c r="O36" s="27">
        <v>-47.133757961783438</v>
      </c>
      <c r="P36" s="6">
        <v>3.3</v>
      </c>
      <c r="Q36" s="37">
        <v>19.399999999999999</v>
      </c>
      <c r="R36" s="37">
        <v>34</v>
      </c>
      <c r="S36" s="46">
        <v>45.146379044684096</v>
      </c>
      <c r="T36" s="6">
        <v>25.6</v>
      </c>
      <c r="U36" s="6">
        <v>28.3</v>
      </c>
      <c r="V36" s="37">
        <v>-13.9</v>
      </c>
      <c r="W36" s="27">
        <f>(W9-AA9)/AA9*100</f>
        <v>24.568138195777376</v>
      </c>
      <c r="X36" s="17">
        <v>-19.100000000000001</v>
      </c>
      <c r="Y36" s="17">
        <v>-14.6</v>
      </c>
      <c r="Z36" s="17">
        <v>85.2</v>
      </c>
      <c r="AA36" s="17">
        <v>-30.440587449933254</v>
      </c>
      <c r="AB36" s="17">
        <v>28.3</v>
      </c>
      <c r="AC36" s="17">
        <v>21.4</v>
      </c>
      <c r="AD36" s="17">
        <v>51.3</v>
      </c>
      <c r="AF36" s="28"/>
    </row>
    <row r="37" spans="1:32" x14ac:dyDescent="0.25">
      <c r="A37" s="6" t="s">
        <v>24</v>
      </c>
      <c r="B37" s="6" t="s">
        <v>22</v>
      </c>
      <c r="C37" s="6">
        <v>48.099999999999973</v>
      </c>
      <c r="D37" s="6">
        <v>46.3</v>
      </c>
      <c r="E37" s="6">
        <v>46.7</v>
      </c>
      <c r="F37" s="6">
        <v>52.5</v>
      </c>
      <c r="G37" s="62">
        <f>G10/G9*100</f>
        <v>44.238856181665255</v>
      </c>
      <c r="H37" s="62">
        <f>H10/H9*100</f>
        <v>47.437425506555414</v>
      </c>
      <c r="I37" s="62">
        <f>I10/I9*100</f>
        <v>52.404809619238478</v>
      </c>
      <c r="J37" s="62">
        <f>J10/J9*100</f>
        <v>46.615581098339717</v>
      </c>
      <c r="K37" s="62">
        <f>K10/K9*100</f>
        <v>48.571428571428569</v>
      </c>
      <c r="L37" s="37">
        <v>47.4</v>
      </c>
      <c r="M37" s="27">
        <v>43.5</v>
      </c>
      <c r="N37" s="27">
        <v>46.6</v>
      </c>
      <c r="O37" s="27">
        <v>39.156626506024104</v>
      </c>
      <c r="P37" s="27">
        <v>51</v>
      </c>
      <c r="Q37" s="37">
        <v>57.5</v>
      </c>
      <c r="R37" s="37">
        <v>54.7</v>
      </c>
      <c r="S37" s="37">
        <v>55.095541401273898</v>
      </c>
      <c r="T37" s="6">
        <v>48.5</v>
      </c>
      <c r="U37" s="37">
        <v>39</v>
      </c>
      <c r="V37" s="37">
        <v>34.4</v>
      </c>
      <c r="W37" s="27">
        <f>W10/W9*100</f>
        <v>35.593220338983052</v>
      </c>
      <c r="X37" s="27">
        <f>X10/X9*100</f>
        <v>40.909090909090914</v>
      </c>
      <c r="Y37" s="17">
        <v>52.7</v>
      </c>
      <c r="Z37" s="17">
        <v>48.7</v>
      </c>
      <c r="AA37" s="17">
        <v>51.247600767754321</v>
      </c>
      <c r="AB37" s="17">
        <v>46.8</v>
      </c>
      <c r="AC37" s="17">
        <v>59.6</v>
      </c>
      <c r="AD37" s="17">
        <v>54.5</v>
      </c>
      <c r="AF37" s="28"/>
    </row>
    <row r="38" spans="1:32" x14ac:dyDescent="0.25">
      <c r="A38" s="6" t="s">
        <v>25</v>
      </c>
      <c r="B38" s="6" t="s">
        <v>22</v>
      </c>
      <c r="C38" s="6">
        <v>0.69999999999999896</v>
      </c>
      <c r="D38" s="6">
        <v>-11.8</v>
      </c>
      <c r="E38" s="6">
        <v>-4.3</v>
      </c>
      <c r="F38" s="6">
        <v>-4.5</v>
      </c>
      <c r="G38" s="62">
        <f>G11/G9*100</f>
        <v>4.3734230445752749</v>
      </c>
      <c r="H38" s="62">
        <f>H11/H9*100</f>
        <v>-10.488676996424315</v>
      </c>
      <c r="I38" s="62">
        <f>I11/I9*100</f>
        <v>4.1082164328657313</v>
      </c>
      <c r="J38" s="62">
        <f>J11/J9*100</f>
        <v>-5.4916985951468709</v>
      </c>
      <c r="K38" s="62">
        <f>K11/K9*100</f>
        <v>0.74534161490683226</v>
      </c>
      <c r="L38" s="37">
        <v>-8</v>
      </c>
      <c r="M38" s="27">
        <v>-19.100000000000001</v>
      </c>
      <c r="N38" s="27">
        <v>-39.200000000000003</v>
      </c>
      <c r="O38" s="27">
        <v>-23.293172690763054</v>
      </c>
      <c r="P38" s="6">
        <v>-6.4</v>
      </c>
      <c r="Q38" s="37">
        <v>69.3</v>
      </c>
      <c r="R38" s="37">
        <v>5.6</v>
      </c>
      <c r="S38" s="37">
        <v>18.789808917197455</v>
      </c>
      <c r="T38" s="6">
        <v>-5.0999999999999996</v>
      </c>
      <c r="U38" s="27">
        <v>-46</v>
      </c>
      <c r="V38" s="37">
        <v>-19.5</v>
      </c>
      <c r="W38" s="27">
        <f>W11/W9*100</f>
        <v>-0.15408320493066258</v>
      </c>
      <c r="X38" s="27">
        <f>X11/X9*100</f>
        <v>-10.123966942148762</v>
      </c>
      <c r="Y38" s="17">
        <v>0.7</v>
      </c>
      <c r="Z38" s="17">
        <v>16.399999999999999</v>
      </c>
      <c r="AA38" s="17">
        <v>1.7274472168905992</v>
      </c>
      <c r="AB38" s="17">
        <v>12.4</v>
      </c>
      <c r="AC38" s="17">
        <v>15.1</v>
      </c>
      <c r="AD38" s="17">
        <v>9.9</v>
      </c>
      <c r="AF38" s="28"/>
    </row>
    <row r="39" spans="1:32" x14ac:dyDescent="0.25">
      <c r="A39" s="6" t="s">
        <v>26</v>
      </c>
      <c r="B39" s="6" t="s">
        <v>22</v>
      </c>
      <c r="C39" s="6">
        <v>1.7</v>
      </c>
      <c r="D39" s="6">
        <v>-21.9</v>
      </c>
      <c r="E39" s="6">
        <v>-8.6999999999999993</v>
      </c>
      <c r="F39" s="6">
        <v>-6.7</v>
      </c>
      <c r="G39" s="27">
        <v>-2</v>
      </c>
      <c r="H39" s="6">
        <v>-19.8</v>
      </c>
      <c r="I39" s="27">
        <v>9</v>
      </c>
      <c r="J39" s="6">
        <v>-10.7</v>
      </c>
      <c r="K39" s="64">
        <v>1.5</v>
      </c>
      <c r="L39" s="37">
        <v>-13.6</v>
      </c>
      <c r="M39" s="27">
        <v>-29.8</v>
      </c>
      <c r="N39" s="27">
        <v>-42.9</v>
      </c>
      <c r="O39" s="27">
        <v>-29</v>
      </c>
      <c r="P39" s="6">
        <v>-9.9</v>
      </c>
      <c r="Q39" s="37">
        <v>99.6</v>
      </c>
      <c r="R39" s="37">
        <v>9.6999999999999993</v>
      </c>
      <c r="S39" s="37">
        <v>48.9</v>
      </c>
      <c r="T39" s="6">
        <v>-9.5</v>
      </c>
      <c r="U39" s="6">
        <v>-81.3</v>
      </c>
      <c r="V39" s="37">
        <v>-32.700000000000003</v>
      </c>
      <c r="W39" s="6">
        <v>-0.3</v>
      </c>
      <c r="X39" s="21">
        <v>-15.1</v>
      </c>
      <c r="Y39" s="21">
        <v>0.9</v>
      </c>
      <c r="Z39" s="21">
        <v>26.3</v>
      </c>
      <c r="AA39" s="21">
        <v>0.53795576808129231</v>
      </c>
      <c r="AB39" s="21">
        <v>19.5</v>
      </c>
      <c r="AC39" s="21">
        <v>20.5</v>
      </c>
      <c r="AD39" s="21">
        <v>14.4</v>
      </c>
      <c r="AF39" s="28"/>
    </row>
    <row r="40" spans="1:32" x14ac:dyDescent="0.25">
      <c r="A40" s="6" t="s">
        <v>27</v>
      </c>
      <c r="B40" s="6" t="s">
        <v>22</v>
      </c>
      <c r="C40" s="27">
        <v>57</v>
      </c>
      <c r="D40" s="6">
        <v>60.4</v>
      </c>
      <c r="E40" s="6">
        <v>61.9</v>
      </c>
      <c r="F40" s="27">
        <v>60</v>
      </c>
      <c r="G40" s="6">
        <v>58.7</v>
      </c>
      <c r="H40" s="27">
        <v>61</v>
      </c>
      <c r="I40" s="6">
        <v>64.7</v>
      </c>
      <c r="J40" s="6">
        <v>65.7</v>
      </c>
      <c r="K40" s="64">
        <v>77.7</v>
      </c>
      <c r="L40" s="37">
        <v>77</v>
      </c>
      <c r="M40" s="27">
        <v>79.099999999999994</v>
      </c>
      <c r="N40" s="27">
        <v>83.6</v>
      </c>
      <c r="O40" s="27">
        <v>83.725834797891025</v>
      </c>
      <c r="P40" s="6">
        <v>81.900000000000006</v>
      </c>
      <c r="Q40" s="37">
        <v>80.599999999999994</v>
      </c>
      <c r="R40" s="37">
        <v>81.099999999999994</v>
      </c>
      <c r="S40" s="55">
        <v>79.528718703976438</v>
      </c>
      <c r="T40" s="6">
        <v>84.7</v>
      </c>
      <c r="U40" s="6">
        <v>85.2</v>
      </c>
      <c r="V40" s="37">
        <v>85.3</v>
      </c>
      <c r="W40" s="27">
        <f>W24/W21*100</f>
        <v>85.561681598897323</v>
      </c>
      <c r="X40" s="27">
        <f>X24/X21*100</f>
        <v>89.420289855072468</v>
      </c>
      <c r="Y40" s="17">
        <v>89</v>
      </c>
      <c r="Z40" s="17">
        <v>84.8</v>
      </c>
      <c r="AA40" s="17">
        <v>82.375979112271551</v>
      </c>
      <c r="AB40" s="17">
        <v>85.4</v>
      </c>
      <c r="AC40" s="17">
        <v>83.2</v>
      </c>
      <c r="AD40" s="17">
        <v>83.3</v>
      </c>
      <c r="AF40" s="28"/>
    </row>
    <row r="41" spans="1:32" x14ac:dyDescent="0.25">
      <c r="A41" s="7" t="s">
        <v>28</v>
      </c>
      <c r="B41" s="7" t="s">
        <v>22</v>
      </c>
      <c r="C41" s="7">
        <v>19.399999999999999</v>
      </c>
      <c r="D41" s="7">
        <v>-14.2</v>
      </c>
      <c r="E41" s="7">
        <v>-6.5</v>
      </c>
      <c r="F41" s="7">
        <v>-6.6</v>
      </c>
      <c r="G41" s="7">
        <v>-0.8</v>
      </c>
      <c r="H41" s="7">
        <v>-10.8</v>
      </c>
      <c r="I41" s="7">
        <v>8.4</v>
      </c>
      <c r="J41" s="30">
        <v>-8</v>
      </c>
      <c r="K41" s="68">
        <v>4.8</v>
      </c>
      <c r="L41" s="41">
        <v>-4.5999999999999996</v>
      </c>
      <c r="M41" s="7">
        <v>-14.7</v>
      </c>
      <c r="N41" s="7">
        <v>-20.8</v>
      </c>
      <c r="O41" s="7">
        <v>-15.3</v>
      </c>
      <c r="P41" s="7">
        <v>-5.0999999999999996</v>
      </c>
      <c r="Q41" s="41">
        <v>55.8</v>
      </c>
      <c r="R41" s="41">
        <v>6.7</v>
      </c>
      <c r="S41" s="54">
        <v>23.8</v>
      </c>
      <c r="T41" s="7">
        <v>-3.2</v>
      </c>
      <c r="U41" s="7">
        <v>-33.6</v>
      </c>
      <c r="V41" s="41">
        <v>-13.9</v>
      </c>
      <c r="W41" s="7">
        <v>2.1</v>
      </c>
      <c r="X41" s="19">
        <v>-5.5</v>
      </c>
      <c r="Y41" s="19">
        <v>1.3</v>
      </c>
      <c r="Z41" s="19">
        <v>14.6</v>
      </c>
      <c r="AA41" s="19">
        <v>3.9643211100098968E-2</v>
      </c>
      <c r="AB41" s="19">
        <v>8.6999999999999993</v>
      </c>
      <c r="AC41" s="19">
        <v>10.6</v>
      </c>
      <c r="AD41" s="19">
        <v>5.7</v>
      </c>
      <c r="AF41" s="28"/>
    </row>
    <row r="42" spans="1:32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4"/>
      <c r="L42" s="37"/>
      <c r="M42" s="6"/>
      <c r="N42" s="6"/>
      <c r="O42" s="6"/>
      <c r="P42" s="6"/>
      <c r="Q42" s="37"/>
      <c r="R42" s="37"/>
      <c r="S42" s="37"/>
      <c r="T42" s="6"/>
      <c r="U42" s="6"/>
      <c r="V42" s="37"/>
      <c r="W42" s="6"/>
      <c r="X42" s="17"/>
      <c r="Y42" s="17"/>
      <c r="Z42" s="17"/>
      <c r="AA42" s="17"/>
      <c r="AB42" s="17"/>
      <c r="AC42" s="17"/>
      <c r="AD42" s="17"/>
    </row>
    <row r="43" spans="1:32" x14ac:dyDescent="0.25">
      <c r="A43" s="10" t="s">
        <v>29</v>
      </c>
      <c r="B43" s="6"/>
      <c r="C43" s="6"/>
      <c r="D43" s="6"/>
      <c r="E43" s="6"/>
      <c r="F43" s="6"/>
      <c r="G43" s="6"/>
      <c r="H43" s="6"/>
      <c r="I43" s="6"/>
      <c r="J43" s="6"/>
      <c r="K43" s="64"/>
      <c r="L43" s="37"/>
      <c r="M43" s="6"/>
      <c r="N43" s="6"/>
      <c r="O43" s="6"/>
      <c r="P43" s="6"/>
      <c r="Q43" s="37"/>
      <c r="R43" s="37"/>
      <c r="S43" s="37"/>
      <c r="T43" s="6"/>
      <c r="U43" s="6"/>
      <c r="V43" s="37"/>
      <c r="W43" s="6"/>
      <c r="X43" s="17"/>
      <c r="Y43" s="17"/>
      <c r="Z43" s="17"/>
      <c r="AA43" s="17"/>
      <c r="AB43" s="17"/>
      <c r="AC43" s="17"/>
      <c r="AD43" s="17"/>
    </row>
    <row r="44" spans="1:32" ht="14.25" customHeight="1" x14ac:dyDescent="0.25">
      <c r="A44" s="6" t="s">
        <v>30</v>
      </c>
      <c r="B44" s="6" t="s">
        <v>36</v>
      </c>
      <c r="C44" s="6">
        <v>271</v>
      </c>
      <c r="D44" s="6">
        <v>270</v>
      </c>
      <c r="E44" s="6">
        <v>274</v>
      </c>
      <c r="F44" s="6">
        <v>289</v>
      </c>
      <c r="G44" s="6">
        <v>279</v>
      </c>
      <c r="H44" s="6">
        <v>265</v>
      </c>
      <c r="I44" s="6">
        <v>233</v>
      </c>
      <c r="J44" s="6">
        <v>204</v>
      </c>
      <c r="K44" s="64">
        <v>191</v>
      </c>
      <c r="L44" s="37">
        <v>187</v>
      </c>
      <c r="M44" s="6">
        <v>186</v>
      </c>
      <c r="N44" s="6">
        <v>192</v>
      </c>
      <c r="O44" s="6">
        <v>193</v>
      </c>
      <c r="P44" s="6">
        <v>192</v>
      </c>
      <c r="Q44" s="50">
        <v>182</v>
      </c>
      <c r="R44" s="50">
        <v>175</v>
      </c>
      <c r="S44" s="50">
        <v>171</v>
      </c>
      <c r="T44" s="53">
        <v>155</v>
      </c>
      <c r="U44" s="53">
        <v>162</v>
      </c>
      <c r="V44" s="50">
        <v>114</v>
      </c>
      <c r="W44" s="53">
        <v>96</v>
      </c>
      <c r="X44" s="26">
        <v>92</v>
      </c>
      <c r="Y44" s="26">
        <v>92</v>
      </c>
      <c r="Z44" s="26">
        <v>88</v>
      </c>
      <c r="AA44" s="26">
        <v>92</v>
      </c>
      <c r="AB44" s="26">
        <v>84</v>
      </c>
      <c r="AC44" s="26">
        <v>84</v>
      </c>
      <c r="AD44" s="26">
        <v>86</v>
      </c>
      <c r="AF44" s="28"/>
    </row>
    <row r="45" spans="1:32" x14ac:dyDescent="0.25">
      <c r="A45" s="7" t="s">
        <v>31</v>
      </c>
      <c r="B45" s="7" t="s">
        <v>21</v>
      </c>
      <c r="C45" s="41">
        <v>0.17749077490774898</v>
      </c>
      <c r="D45" s="7">
        <v>0.1</v>
      </c>
      <c r="E45" s="7">
        <v>0.2</v>
      </c>
      <c r="F45" s="7">
        <v>0.1</v>
      </c>
      <c r="G45" s="7">
        <v>0.4</v>
      </c>
      <c r="H45" s="7">
        <v>0.2</v>
      </c>
      <c r="I45" s="7">
        <v>0.2</v>
      </c>
      <c r="J45" s="7">
        <v>0.2</v>
      </c>
      <c r="K45" s="68">
        <v>0.6</v>
      </c>
      <c r="L45" s="41">
        <v>0.2</v>
      </c>
      <c r="M45" s="7">
        <v>0.1</v>
      </c>
      <c r="N45" s="7">
        <v>0.1</v>
      </c>
      <c r="O45" s="7">
        <v>0.7</v>
      </c>
      <c r="P45" s="30">
        <f>P10/P44</f>
        <v>0.16666666666666666</v>
      </c>
      <c r="Q45" s="41">
        <v>0.2</v>
      </c>
      <c r="R45" s="41">
        <v>0.2</v>
      </c>
      <c r="S45" s="41">
        <v>0.7</v>
      </c>
      <c r="T45" s="7">
        <v>0.2</v>
      </c>
      <c r="U45" s="7">
        <v>0.1</v>
      </c>
      <c r="V45" s="41">
        <v>0.2</v>
      </c>
      <c r="W45" s="30">
        <f>W10/W44</f>
        <v>0.24062500000000001</v>
      </c>
      <c r="X45" s="30">
        <f>X10/X44</f>
        <v>0.21521739130434783</v>
      </c>
      <c r="Y45" s="19">
        <v>0.3</v>
      </c>
      <c r="Z45" s="19">
        <v>0.4</v>
      </c>
      <c r="AA45" s="19">
        <v>0.29021739130434776</v>
      </c>
      <c r="AB45" s="19">
        <v>0.3</v>
      </c>
      <c r="AC45" s="19">
        <v>0.4</v>
      </c>
      <c r="AD45" s="19">
        <v>0.2</v>
      </c>
      <c r="AF45" s="28"/>
    </row>
    <row r="46" spans="1:32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67"/>
      <c r="L46" s="42"/>
      <c r="M46" s="8"/>
      <c r="N46" s="8"/>
      <c r="O46" s="8"/>
      <c r="P46" s="8"/>
      <c r="Q46" s="42"/>
      <c r="R46" s="42"/>
      <c r="S46" s="42"/>
      <c r="T46" s="8"/>
      <c r="U46" s="8"/>
      <c r="V46" s="42"/>
      <c r="W46" s="8"/>
      <c r="X46" s="17"/>
      <c r="Y46" s="17"/>
      <c r="Z46" s="17"/>
      <c r="AA46" s="17"/>
      <c r="AB46" s="17"/>
      <c r="AC46" s="17"/>
      <c r="AD46" s="17"/>
    </row>
    <row r="47" spans="1:32" x14ac:dyDescent="0.25">
      <c r="A47" s="10" t="s">
        <v>32</v>
      </c>
      <c r="B47" s="10"/>
      <c r="C47" s="10"/>
      <c r="D47" s="10"/>
      <c r="E47" s="10"/>
      <c r="F47" s="10"/>
      <c r="G47" s="10"/>
      <c r="H47" s="10"/>
      <c r="I47" s="10"/>
      <c r="J47" s="10"/>
      <c r="K47" s="63"/>
      <c r="L47" s="45"/>
      <c r="M47" s="10"/>
      <c r="N47" s="10"/>
      <c r="O47" s="10"/>
      <c r="P47" s="10"/>
      <c r="Q47" s="45"/>
      <c r="R47" s="45"/>
      <c r="S47" s="45"/>
      <c r="T47" s="10"/>
      <c r="U47" s="10"/>
      <c r="V47" s="45"/>
      <c r="W47" s="10"/>
      <c r="X47" s="17"/>
      <c r="Y47" s="17"/>
      <c r="Z47" s="17"/>
      <c r="AA47" s="17"/>
      <c r="AB47" s="17"/>
      <c r="AC47" s="17"/>
      <c r="AD47" s="17"/>
    </row>
    <row r="48" spans="1:32" x14ac:dyDescent="0.25">
      <c r="A48" s="6" t="s">
        <v>47</v>
      </c>
      <c r="B48" s="6" t="s">
        <v>37</v>
      </c>
      <c r="C48" s="6">
        <v>6.3</v>
      </c>
      <c r="D48" s="6">
        <v>-4.5</v>
      </c>
      <c r="E48" s="6">
        <v>-2.1</v>
      </c>
      <c r="F48" s="6">
        <v>-2.1</v>
      </c>
      <c r="G48" s="6">
        <v>-1.3</v>
      </c>
      <c r="H48" s="6">
        <v>-3.5</v>
      </c>
      <c r="I48" s="6">
        <v>2.8</v>
      </c>
      <c r="J48" s="6">
        <v>-2.6</v>
      </c>
      <c r="K48" s="64">
        <v>1.6</v>
      </c>
      <c r="L48" s="37">
        <v>-1.5</v>
      </c>
      <c r="M48" s="6">
        <v>-4.8</v>
      </c>
      <c r="N48" s="6">
        <v>-1.8</v>
      </c>
      <c r="O48" s="6">
        <v>-5.3</v>
      </c>
      <c r="P48" s="6">
        <v>-1.8</v>
      </c>
      <c r="Q48" s="37">
        <v>18.399999999999999</v>
      </c>
      <c r="R48" s="37">
        <v>2.2000000000000002</v>
      </c>
      <c r="S48" s="37">
        <v>8.1</v>
      </c>
      <c r="T48" s="37">
        <v>-1</v>
      </c>
      <c r="U48" s="6">
        <v>-10.7</v>
      </c>
      <c r="V48" s="37">
        <v>-4.5999999999999996</v>
      </c>
      <c r="W48" s="17">
        <f>8.1-X48-Y48-Z48</f>
        <v>0.59999999999999964</v>
      </c>
      <c r="X48" s="6">
        <v>-2.1</v>
      </c>
      <c r="Y48" s="17">
        <v>4.8</v>
      </c>
      <c r="Z48" s="17">
        <v>4.8</v>
      </c>
      <c r="AA48" s="29">
        <v>0</v>
      </c>
      <c r="AB48" s="17">
        <v>3.2</v>
      </c>
      <c r="AC48" s="17">
        <v>5.3</v>
      </c>
      <c r="AD48" s="17">
        <v>2.7</v>
      </c>
      <c r="AF48" s="17"/>
    </row>
    <row r="49" spans="1:32" s="36" customFormat="1" x14ac:dyDescent="0.25">
      <c r="A49" s="32" t="s">
        <v>33</v>
      </c>
      <c r="B49" s="33" t="s">
        <v>37</v>
      </c>
      <c r="C49" s="34">
        <v>15.841269841269842</v>
      </c>
      <c r="D49" s="33">
        <v>28.6</v>
      </c>
      <c r="E49" s="33">
        <v>-67.7</v>
      </c>
      <c r="F49" s="33">
        <v>-75.400000000000006</v>
      </c>
      <c r="G49" s="73">
        <f>+G51/G48</f>
        <v>-108.46153846153845</v>
      </c>
      <c r="H49" s="73">
        <f>+H51/H48</f>
        <v>-53</v>
      </c>
      <c r="I49" s="73">
        <f>+I51/I48</f>
        <v>50.892857142857146</v>
      </c>
      <c r="J49" s="73">
        <f>+J51/J48</f>
        <v>-58.076923076923073</v>
      </c>
      <c r="K49" s="73">
        <f>+K51/K48</f>
        <v>95</v>
      </c>
      <c r="L49" s="46">
        <v>-112.3</v>
      </c>
      <c r="M49" s="34">
        <v>-38.1</v>
      </c>
      <c r="N49" s="34">
        <v>-100.6</v>
      </c>
      <c r="O49" s="34">
        <v>-33.301886792452834</v>
      </c>
      <c r="P49" s="33">
        <v>-99.7</v>
      </c>
      <c r="Q49" s="46">
        <v>9.1</v>
      </c>
      <c r="R49" s="46">
        <v>95</v>
      </c>
      <c r="S49" s="46">
        <f>S51/S48</f>
        <v>19.876543209876544</v>
      </c>
      <c r="T49" s="33">
        <v>-179.8</v>
      </c>
      <c r="U49" s="33">
        <v>-16.8</v>
      </c>
      <c r="V49" s="46">
        <v>-54.3</v>
      </c>
      <c r="W49" s="34">
        <f>W51/W48</f>
        <v>435.00000000000028</v>
      </c>
      <c r="X49" s="34">
        <f>X51/X48</f>
        <v>-135.23809523809524</v>
      </c>
      <c r="Y49" s="34">
        <f>Y51/Y48</f>
        <v>65.625</v>
      </c>
      <c r="Z49" s="35">
        <v>72.5</v>
      </c>
      <c r="AA49" s="29">
        <v>0</v>
      </c>
      <c r="AB49" s="35">
        <v>102.7</v>
      </c>
      <c r="AC49" s="35">
        <v>55.3</v>
      </c>
      <c r="AD49" s="35">
        <v>84.8</v>
      </c>
    </row>
    <row r="50" spans="1:32" x14ac:dyDescent="0.25">
      <c r="A50" s="8" t="s">
        <v>34</v>
      </c>
      <c r="B50" s="6" t="s">
        <v>37</v>
      </c>
      <c r="C50" s="27">
        <v>117.21611721611723</v>
      </c>
      <c r="D50" s="6">
        <v>115.5</v>
      </c>
      <c r="E50" s="6">
        <v>115.5</v>
      </c>
      <c r="F50" s="6">
        <v>0.4</v>
      </c>
      <c r="G50" s="6">
        <v>122.4</v>
      </c>
      <c r="H50" s="27">
        <v>123</v>
      </c>
      <c r="I50" s="27">
        <v>123</v>
      </c>
      <c r="J50" s="6">
        <v>119.8</v>
      </c>
      <c r="K50" s="64">
        <v>121.5</v>
      </c>
      <c r="L50" s="37">
        <v>119.7</v>
      </c>
      <c r="M50" s="34">
        <v>121</v>
      </c>
      <c r="N50" s="6">
        <v>125.9</v>
      </c>
      <c r="O50" s="6">
        <v>133.19999999999999</v>
      </c>
      <c r="P50" s="6">
        <v>138.19999999999999</v>
      </c>
      <c r="Q50" s="37">
        <v>141.80000000000001</v>
      </c>
      <c r="R50" s="37">
        <v>123</v>
      </c>
      <c r="S50" s="37">
        <v>121</v>
      </c>
      <c r="T50" s="6">
        <v>112.8</v>
      </c>
      <c r="U50" s="6">
        <v>-12.1</v>
      </c>
      <c r="V50" s="37">
        <v>125.2</v>
      </c>
      <c r="W50" s="27">
        <f>W24*1000/1788150*1000</f>
        <v>138.85859687386403</v>
      </c>
      <c r="X50" s="17">
        <v>138</v>
      </c>
      <c r="Y50" s="17">
        <v>139.4</v>
      </c>
      <c r="Z50" s="17">
        <v>135.6</v>
      </c>
      <c r="AA50" s="17">
        <v>141.1</v>
      </c>
      <c r="AB50" s="17">
        <v>141</v>
      </c>
      <c r="AC50" s="17">
        <v>138.69999999999999</v>
      </c>
      <c r="AD50" s="17">
        <v>134.6</v>
      </c>
      <c r="AF50" s="17"/>
    </row>
    <row r="51" spans="1:32" x14ac:dyDescent="0.25">
      <c r="A51" s="6" t="s">
        <v>38</v>
      </c>
      <c r="B51" s="6" t="s">
        <v>37</v>
      </c>
      <c r="C51" s="6">
        <v>99.8</v>
      </c>
      <c r="D51" s="6">
        <v>127.5</v>
      </c>
      <c r="E51" s="6">
        <v>140</v>
      </c>
      <c r="F51" s="27">
        <v>156</v>
      </c>
      <c r="G51" s="27">
        <v>141</v>
      </c>
      <c r="H51" s="6">
        <v>185.5</v>
      </c>
      <c r="I51" s="6">
        <v>142.5</v>
      </c>
      <c r="J51" s="69">
        <v>151</v>
      </c>
      <c r="K51" s="69">
        <v>152</v>
      </c>
      <c r="L51" s="37">
        <v>169.5</v>
      </c>
      <c r="M51" s="34">
        <v>183</v>
      </c>
      <c r="N51" s="34">
        <v>180</v>
      </c>
      <c r="O51" s="6">
        <v>176.5</v>
      </c>
      <c r="P51" s="6">
        <v>178.5</v>
      </c>
      <c r="Q51" s="37">
        <v>167</v>
      </c>
      <c r="R51" s="37">
        <v>209</v>
      </c>
      <c r="S51" s="37">
        <v>161</v>
      </c>
      <c r="T51" s="37">
        <v>181</v>
      </c>
      <c r="U51" s="6">
        <v>113.8</v>
      </c>
      <c r="V51" s="37">
        <v>250</v>
      </c>
      <c r="W51" s="27">
        <v>261</v>
      </c>
      <c r="X51" s="21">
        <v>284</v>
      </c>
      <c r="Y51" s="21">
        <v>315</v>
      </c>
      <c r="Z51" s="21">
        <v>348</v>
      </c>
      <c r="AA51" s="21">
        <v>408.5</v>
      </c>
      <c r="AB51" s="21">
        <v>333</v>
      </c>
      <c r="AC51" s="21">
        <v>294</v>
      </c>
      <c r="AD51" s="21">
        <v>229</v>
      </c>
      <c r="AF51" s="21"/>
    </row>
    <row r="52" spans="1:32" x14ac:dyDescent="0.25">
      <c r="A52" s="15" t="s">
        <v>35</v>
      </c>
      <c r="B52" s="15"/>
      <c r="C52" s="31">
        <v>0.85141874999999989</v>
      </c>
      <c r="D52" s="15">
        <v>1.1000000000000001</v>
      </c>
      <c r="E52" s="15">
        <v>1.2</v>
      </c>
      <c r="F52" s="15">
        <v>1.3</v>
      </c>
      <c r="G52" s="31">
        <f>G51/G50</f>
        <v>1.1519607843137254</v>
      </c>
      <c r="H52" s="31">
        <f>H51/H50</f>
        <v>1.5081300813008129</v>
      </c>
      <c r="I52" s="31">
        <f>I51/I50</f>
        <v>1.1585365853658536</v>
      </c>
      <c r="J52" s="15">
        <v>1.3</v>
      </c>
      <c r="K52" s="70">
        <v>1.3</v>
      </c>
      <c r="L52" s="47">
        <v>1.4</v>
      </c>
      <c r="M52" s="15">
        <v>1.5</v>
      </c>
      <c r="N52" s="15">
        <v>1.4</v>
      </c>
      <c r="O52" s="15">
        <v>1.3</v>
      </c>
      <c r="P52" s="15">
        <v>1.3</v>
      </c>
      <c r="Q52" s="47">
        <v>1.2</v>
      </c>
      <c r="R52" s="47">
        <v>1.7</v>
      </c>
      <c r="S52" s="47">
        <v>1.3</v>
      </c>
      <c r="T52" s="15">
        <v>1.6</v>
      </c>
      <c r="U52" s="15">
        <v>1.6</v>
      </c>
      <c r="V52" s="47">
        <v>2</v>
      </c>
      <c r="W52" s="31">
        <f>W51/W50</f>
        <v>1.8796099476439794</v>
      </c>
      <c r="X52" s="31">
        <f>X51/X50</f>
        <v>2.0579710144927534</v>
      </c>
      <c r="Y52" s="22">
        <v>2.2999999999999998</v>
      </c>
      <c r="Z52" s="22">
        <v>2.6</v>
      </c>
      <c r="AA52" s="22">
        <v>2.8951098511693836</v>
      </c>
      <c r="AB52" s="22">
        <v>2.4</v>
      </c>
      <c r="AC52" s="22">
        <v>2.1</v>
      </c>
      <c r="AD52" s="22">
        <v>1.7</v>
      </c>
      <c r="AF52" s="56"/>
    </row>
    <row r="53" spans="1:3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71"/>
      <c r="L53" s="48"/>
      <c r="M53" s="12"/>
      <c r="N53" s="12"/>
      <c r="O53" s="12"/>
      <c r="P53" s="12"/>
      <c r="Q53" s="12"/>
      <c r="R53" s="12"/>
      <c r="S53" s="12"/>
      <c r="T53" s="12"/>
      <c r="U53" s="12"/>
      <c r="V53" s="48"/>
      <c r="W53" s="12"/>
      <c r="X53" s="23"/>
      <c r="Y53" s="23"/>
      <c r="Z53" s="23"/>
      <c r="AA53" s="23"/>
      <c r="AB53" s="23"/>
      <c r="AC53" s="23"/>
      <c r="AD53" s="23"/>
    </row>
    <row r="54" spans="1:32" x14ac:dyDescent="0.25">
      <c r="A54" s="12" t="s">
        <v>53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48"/>
      <c r="W54" s="12"/>
      <c r="X54" s="23"/>
      <c r="Y54" s="23"/>
      <c r="Z54" s="23"/>
      <c r="AA54" s="23"/>
      <c r="AB54" s="23"/>
      <c r="AC54" s="23"/>
      <c r="AD54" s="23"/>
    </row>
    <row r="55" spans="1:3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7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48"/>
      <c r="W55" s="12"/>
      <c r="X55" s="23"/>
      <c r="Y55" s="23"/>
      <c r="Z55" s="23"/>
      <c r="AA55" s="23"/>
      <c r="AB55" s="23"/>
      <c r="AC55" s="23"/>
      <c r="AD55" s="23"/>
    </row>
    <row r="56" spans="1:3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7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23"/>
      <c r="Y56" s="23"/>
      <c r="Z56" s="23"/>
      <c r="AA56" s="23"/>
      <c r="AB56" s="23"/>
      <c r="AC56" s="23"/>
      <c r="AD56" s="23"/>
    </row>
    <row r="57" spans="1:32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71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23"/>
      <c r="Y57" s="23"/>
      <c r="Z57" s="23"/>
      <c r="AA57" s="23"/>
      <c r="AB57" s="23"/>
      <c r="AC57" s="23"/>
      <c r="AD57" s="23"/>
    </row>
  </sheetData>
  <mergeCells count="30">
    <mergeCell ref="M1:M2"/>
    <mergeCell ref="P1:P2"/>
    <mergeCell ref="A1:A2"/>
    <mergeCell ref="B1:B2"/>
    <mergeCell ref="O1:O2"/>
    <mergeCell ref="N1:N2"/>
    <mergeCell ref="L1:L2"/>
    <mergeCell ref="K1:K2"/>
    <mergeCell ref="J1:J2"/>
    <mergeCell ref="I1:I2"/>
    <mergeCell ref="H1:H2"/>
    <mergeCell ref="G1:G2"/>
    <mergeCell ref="F1:F2"/>
    <mergeCell ref="C1:C2"/>
    <mergeCell ref="D1:D2"/>
    <mergeCell ref="E1:E2"/>
    <mergeCell ref="AD1:AD2"/>
    <mergeCell ref="AC1:AC2"/>
    <mergeCell ref="AB1:AB2"/>
    <mergeCell ref="AA1:AA2"/>
    <mergeCell ref="W1:W2"/>
    <mergeCell ref="Z1:Z2"/>
    <mergeCell ref="Y1:Y2"/>
    <mergeCell ref="X1:X2"/>
    <mergeCell ref="V1:V2"/>
    <mergeCell ref="U1:U2"/>
    <mergeCell ref="T1:T2"/>
    <mergeCell ref="S1:S2"/>
    <mergeCell ref="Q1:Q2"/>
    <mergeCell ref="R1:R2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Quarterly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Søndergaard</dc:creator>
  <cp:lastModifiedBy>Søren Søndergaard</cp:lastModifiedBy>
  <cp:lastPrinted>2018-11-15T12:22:36Z</cp:lastPrinted>
  <dcterms:created xsi:type="dcterms:W3CDTF">2018-11-12T09:41:36Z</dcterms:created>
  <dcterms:modified xsi:type="dcterms:W3CDTF">2024-01-05T07:00:57Z</dcterms:modified>
</cp:coreProperties>
</file>